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it-fkmui/Documents/IT/Departemen/THE/FKM untuk THE University Impact 2020/"/>
    </mc:Choice>
  </mc:AlternateContent>
  <xr:revisionPtr revIDLastSave="0" documentId="13_ncr:1_{2E426BBE-16A6-174B-A6D4-B639655A7BB5}" xr6:coauthVersionLast="45" xr6:coauthVersionMax="45" xr10:uidLastSave="{00000000-0000-0000-0000-000000000000}"/>
  <bookViews>
    <workbookView xWindow="0" yWindow="460" windowWidth="20500" windowHeight="7760" tabRatio="1000" xr2:uid="{00000000-000D-0000-FFFF-FFFF00000000}"/>
  </bookViews>
  <sheets>
    <sheet name="MATA KULIAH &amp; MAHASISWA" sheetId="1" r:id="rId1"/>
    <sheet name="KOLABORASI, PENGAJARAN, MOBILIT" sheetId="2" r:id="rId2"/>
  </sheets>
  <definedNames>
    <definedName name="Z_B2BDC345_74FC_475F_A3BF_6E2D53E62632_.wvu.FilterData" localSheetId="1" hidden="1">'KOLABORASI, PENGAJARAN, MOBILIT'!$J$7</definedName>
  </definedNames>
  <calcPr calcId="191029"/>
  <customWorkbookViews>
    <customWorkbookView name="Filter 1" guid="{B2BDC345-74FC-475F-A3BF-6E2D53E62632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06" i="2" l="1"/>
  <c r="V406" i="2"/>
  <c r="U406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G516" i="1"/>
  <c r="G496" i="1"/>
  <c r="H495" i="1"/>
  <c r="G479" i="1"/>
  <c r="G476" i="1"/>
  <c r="H468" i="1"/>
  <c r="H466" i="1"/>
  <c r="G465" i="1"/>
  <c r="H449" i="1" s="1"/>
  <c r="H440" i="1"/>
  <c r="G436" i="1"/>
  <c r="G397" i="1"/>
  <c r="G395" i="1"/>
  <c r="H387" i="1" s="1"/>
  <c r="G378" i="1"/>
  <c r="H375" i="1"/>
  <c r="G368" i="1"/>
  <c r="G361" i="1"/>
  <c r="G323" i="1"/>
  <c r="H322" i="1"/>
  <c r="G307" i="1"/>
  <c r="G298" i="1"/>
  <c r="G286" i="1"/>
  <c r="H285" i="1" s="1"/>
  <c r="G284" i="1"/>
  <c r="G260" i="1"/>
  <c r="H256" i="1" s="1"/>
  <c r="H248" i="1"/>
  <c r="G247" i="1"/>
  <c r="G229" i="1"/>
  <c r="G207" i="1"/>
  <c r="G203" i="1"/>
  <c r="G202" i="1"/>
  <c r="G201" i="1"/>
  <c r="G199" i="1"/>
  <c r="G195" i="1"/>
  <c r="G194" i="1"/>
  <c r="G192" i="1"/>
  <c r="G191" i="1"/>
  <c r="G190" i="1"/>
  <c r="G189" i="1"/>
  <c r="H188" i="1" s="1"/>
  <c r="G184" i="1"/>
  <c r="G181" i="1"/>
  <c r="G177" i="1"/>
  <c r="G176" i="1"/>
  <c r="G173" i="1"/>
  <c r="G171" i="1"/>
  <c r="G170" i="1"/>
  <c r="G167" i="1"/>
  <c r="G123" i="1"/>
  <c r="G115" i="1"/>
  <c r="G114" i="1"/>
  <c r="G113" i="1"/>
  <c r="G104" i="1"/>
  <c r="G102" i="1"/>
  <c r="G91" i="1"/>
  <c r="G85" i="1"/>
  <c r="G84" i="1"/>
  <c r="G82" i="1"/>
  <c r="G81" i="1"/>
  <c r="G75" i="1"/>
  <c r="G74" i="1"/>
  <c r="G72" i="1"/>
  <c r="G71" i="1"/>
  <c r="G70" i="1"/>
  <c r="G69" i="1"/>
  <c r="G67" i="1"/>
  <c r="G64" i="1"/>
  <c r="G63" i="1"/>
  <c r="G62" i="1"/>
  <c r="G61" i="1"/>
  <c r="G60" i="1"/>
  <c r="G58" i="1"/>
  <c r="H57" i="1" s="1"/>
  <c r="G39" i="1"/>
  <c r="G38" i="1"/>
  <c r="G37" i="1"/>
  <c r="G32" i="1"/>
  <c r="G31" i="1"/>
  <c r="G30" i="1"/>
  <c r="G26" i="1"/>
  <c r="G25" i="1"/>
  <c r="G24" i="1"/>
  <c r="G23" i="1"/>
  <c r="G19" i="1"/>
  <c r="G18" i="1"/>
  <c r="H16" i="1" s="1"/>
  <c r="G17" i="1"/>
  <c r="H3" i="1"/>
  <c r="H297" i="1" l="1"/>
  <c r="H475" i="1"/>
</calcChain>
</file>

<file path=xl/sharedStrings.xml><?xml version="1.0" encoding="utf-8"?>
<sst xmlns="http://schemas.openxmlformats.org/spreadsheetml/2006/main" count="2689" uniqueCount="1018">
  <si>
    <t>No</t>
  </si>
  <si>
    <t>SDG</t>
  </si>
  <si>
    <t>Nama Kegiatan</t>
  </si>
  <si>
    <t>Pihak yang Terlibat</t>
  </si>
  <si>
    <t>Tahun Kegiatan</t>
  </si>
  <si>
    <t>Pendidikan</t>
  </si>
  <si>
    <t>Link Berita</t>
  </si>
  <si>
    <t>Sustainable Development Goals</t>
  </si>
  <si>
    <t>Keterangan</t>
  </si>
  <si>
    <t>Keywords</t>
  </si>
  <si>
    <t xml:space="preserve">No Poverty
</t>
  </si>
  <si>
    <t>Zero Hunger</t>
  </si>
  <si>
    <t>Good Health n Well-Being</t>
  </si>
  <si>
    <t>Quality Education</t>
  </si>
  <si>
    <t>Gender Equality</t>
  </si>
  <si>
    <t>Clean Water n Sanitation</t>
  </si>
  <si>
    <t>Affordable n Clean Enregy</t>
  </si>
  <si>
    <t>Decent Work n Economic Growth</t>
  </si>
  <si>
    <t>Industry, Innovation, and Infrastructure</t>
  </si>
  <si>
    <t>Reduced Inequalities</t>
  </si>
  <si>
    <t>Sustainable Cities n Communities</t>
  </si>
  <si>
    <t xml:space="preserve">Responsible Consumption n Production
</t>
  </si>
  <si>
    <t>Climate Action</t>
  </si>
  <si>
    <t>Life Below Water</t>
  </si>
  <si>
    <t>Life On Land</t>
  </si>
  <si>
    <t>Peace, Justice, n Strong Institutions</t>
  </si>
  <si>
    <t>Partnership for The Goals</t>
  </si>
  <si>
    <t>Nama Mata Kuliah</t>
  </si>
  <si>
    <t>Jumlah MK</t>
  </si>
  <si>
    <t>Jumlah Mahasiswa yang Dapat Mengambil</t>
  </si>
  <si>
    <t>Jumlah Mahasiswa</t>
  </si>
  <si>
    <t>"Current and Future Hospital Needs : Better Insights on Innovation to Answer Hospital Management Challanges"</t>
  </si>
  <si>
    <t>Goal 1</t>
  </si>
  <si>
    <t>Administrasi dan Kebijakan Kesehatan (AKK)</t>
  </si>
  <si>
    <t>v</t>
  </si>
  <si>
    <t>No Poverty</t>
  </si>
  <si>
    <t>End poverty in all its forms everywhere.</t>
  </si>
  <si>
    <t>Affordable and Clean Energy</t>
  </si>
  <si>
    <t>Responsible Consumption and Production</t>
  </si>
  <si>
    <t xml:space="preserve">
</t>
  </si>
  <si>
    <t>Developing Countries, Environment, Resources, Sustainability, Equality</t>
  </si>
  <si>
    <t>"DHF and Malaria Prevention and Response" during the Public Health Study Tour 2018 in Yogyakarta</t>
  </si>
  <si>
    <t>Biostatistika &amp; Ilmu Kependudukan</t>
  </si>
  <si>
    <t>S1 KL</t>
  </si>
  <si>
    <t>"Diabetes Melitus Menguras Kantong KIta dan Dana Jaminan Sosial</t>
  </si>
  <si>
    <t>"Food Safety Challenges in Indonesia " during the Public Health Study Tour 2018 In Jakarta</t>
  </si>
  <si>
    <t>Kesehatan Lingkungan (KL)</t>
  </si>
  <si>
    <t xml:space="preserve">"HEBAT (HeartBeATs) Initiative: Shortening PreHospital Delays of Acute Coronary Syndrome Patiens in Indonesia </t>
  </si>
  <si>
    <t>Krisnanand Aswathnarayan Atreya Chikkanayakinahalli</t>
  </si>
  <si>
    <t xml:space="preserve">“Training K3 level Basic, Intermediate, Advance &amp; EHS for Managemen </t>
  </si>
  <si>
    <t xml:space="preserve">”Pelaksanaan Tes Pemetaan Potensi dan Kompetensi Pejabat di Lingkungan Pemerintah Kota Payakumbuh” tahun 2018 </t>
  </si>
  <si>
    <t xml:space="preserve">Badan Kepegawaian Dan Pengembangan Sumber Daya Manusia Pemerintah Kota Payakumbuh </t>
  </si>
  <si>
    <t>S2 IKM</t>
  </si>
  <si>
    <t>2017 APPRU Global Health Program : 11th Annual Conference</t>
  </si>
  <si>
    <t>the Association of Pacific Rim Universities</t>
  </si>
  <si>
    <t>4th Indonesia Conference On Tobacco Or Health 2017</t>
  </si>
  <si>
    <t>S2 Epid</t>
  </si>
  <si>
    <t>A Study of Female Sex Workers in Industrial Areas of the Sukabumi District, 2016</t>
  </si>
  <si>
    <t>S2 KARS</t>
  </si>
  <si>
    <t>Access to Medicine</t>
  </si>
  <si>
    <t>PT Pfizer Indonesia</t>
  </si>
  <si>
    <t>ACTION Study Dissemination</t>
  </si>
  <si>
    <t>PT Roche Indonesia</t>
  </si>
  <si>
    <t>Addendum Chemical registration_Chemical Inventory Management System</t>
  </si>
  <si>
    <t>Analis Statistik Deskripsi+Bivariat</t>
  </si>
  <si>
    <t>Nutrition, Food, Quality of Life, Productivity, Stunting</t>
  </si>
  <si>
    <t>S1 Kesmas</t>
  </si>
  <si>
    <t>Analisis Dampak Lalu Lintas Kawasan Universitas Indonesia Kampus Depok</t>
  </si>
  <si>
    <t>Analisis Spasial Kesehatan Masyarakat</t>
  </si>
  <si>
    <t>Analysis of Fire Protection System Standard in Hospital: Case Study in Jakarta, Indonesia</t>
  </si>
  <si>
    <t>Keselamatan dan Kesehatan Kerja (K3)</t>
  </si>
  <si>
    <t>Analysis of Personal Exposure to Particulate Matter 2.5 and Subjective Respiratory Diseaseamong Mechanical Test Officers</t>
  </si>
  <si>
    <t>Annual Health And Safety Converence III Serpong</t>
  </si>
  <si>
    <t xml:space="preserve">Asia Pulp &amp; Pape(APP) Sinar Mas </t>
  </si>
  <si>
    <t>Antimicrobial Resistance in Animal as One Health Challenge (Case Study: Drug Dossier Preparation Made from Ciprofloxcacin, Enrofloxcacin, and Flumequine)</t>
  </si>
  <si>
    <t>APRU Global Health Conference 2016</t>
  </si>
  <si>
    <t>S1 Gizi</t>
  </si>
  <si>
    <t>Asian Congress of Nutrition (ACN) 2019</t>
  </si>
  <si>
    <t xml:space="preserve">Assessment Dalam Kegiatan Seleksi Terbuka Pengisian JPT Pratama di Lingkungan Pemerintah Daerah Kabupaten Pesisir Selatan Provinsi Sumatera Barat </t>
  </si>
  <si>
    <t xml:space="preserve">Badan Kepegawaian dan Pengembangan SDM Pemerintah Daerah Kabupaten Pesisir Selatan Provinsi Sumatera Barat </t>
  </si>
  <si>
    <t>Association Between 25(OH)D Serum Levels with Calcaneus Bone Mass Density in Elderly at Rural Public Health Care Clinics of Jakarta Islamic State University in 2017</t>
  </si>
  <si>
    <t>Epidemiologi</t>
  </si>
  <si>
    <t>Association between maternal labor complication and early neonatal death in Indonesia 2007 to 2012</t>
  </si>
  <si>
    <t>Association between Quality Sleep with Safety Performances on Midwives Practicing Independently in District Cimanggis Depok, West Java</t>
  </si>
  <si>
    <t>Associations between Personal Exposure of Particulate Matter 2.5 and hs-CRP Levels on Mechanic Officer in Pusat Pengujian Kendaraan Bermotor Unit Pulogadung and Ujung Menteng DKI Jakarta</t>
  </si>
  <si>
    <t>Australian Consortium for In Country Indonesian Studies</t>
  </si>
  <si>
    <t>Batusangkar International Conference II</t>
  </si>
  <si>
    <t xml:space="preserve">Belanja Jasa Konsultansi Penelitian (Survey Kepuasan Masyarakat RSUD Tanah Abang </t>
  </si>
  <si>
    <t xml:space="preserve">Belanja Jasa Konsultansi Penelitian (Survey Kepuasan Pelanggan SKPD/UKPD </t>
  </si>
  <si>
    <t>BMI As A Dominan Factor for Hypertension on Staff in The Directorate Genaral of Public Health, Ministry of Health Republic of Indonesia</t>
  </si>
  <si>
    <t>Gizi Kesehatan Masyarakat</t>
  </si>
  <si>
    <t>C-HSEMS Implementation Assuransce Support Service</t>
  </si>
  <si>
    <t xml:space="preserve">Capacity Building for Writing up Manuscript for CBO (Comunity Based Organization) Based Intervention Study Publication </t>
  </si>
  <si>
    <t xml:space="preserve">WHO </t>
  </si>
  <si>
    <t>Colloquium Jurnal Kesmas</t>
  </si>
  <si>
    <t>Jurnal Kesmas, Dikti, Jurnal Makara</t>
  </si>
  <si>
    <t>https://www.fkm.ui.ac.id/colloquium-artikel-kesehatan-masyarakat/</t>
  </si>
  <si>
    <t>Comprehensive Multi Year Pland (cMYP 2020-2024)</t>
  </si>
  <si>
    <t>WHO</t>
  </si>
  <si>
    <t>CORDS Internetwork Project Final Meeting</t>
  </si>
  <si>
    <t>Correlation Of Utilization The Lactation Room Facilities With Breastfeeding Exclusive 6 Month On Working Mother At State Owned Enterprise Company In Jakarta</t>
  </si>
  <si>
    <t>COUNTRIES WITH LOW IMMUNIZATION COVERAGE BASED ON WHO: A LITERATURE REVIEW</t>
  </si>
  <si>
    <t>Cultivating Green Energy at the Universitas Indonesia Towards Sustainable Campus</t>
  </si>
  <si>
    <t>Current Issues on HIV/AIDS and Tuberculosis in Indonesia" during the Public Health study Tour 2018 in Jakarta 20 JUli 2018</t>
  </si>
  <si>
    <t>DEAL National Dissemination</t>
  </si>
  <si>
    <t>Good Health and Well-Being</t>
  </si>
  <si>
    <t>Delay treatment related to survival of breast cancer patient at Cipto Mangunkusumo Hospital</t>
  </si>
  <si>
    <t>Ensure healthy lives and promote well-being for all at all ages.</t>
  </si>
  <si>
    <t>Description risk factors of drop out among Multi Drug Resistant of Tuberculosis (MDR TB) Patients in Jakarta Province in 2011-2015</t>
  </si>
  <si>
    <t>Health, Medical, Diseases, Healthy Lives, Preventive</t>
  </si>
  <si>
    <t>Determinant of Breast Cancer Treatment in Indonesian Hospital</t>
  </si>
  <si>
    <t>Determinants of Birth Delivery Assistance in Six Indonesian Provinces, 2012</t>
  </si>
  <si>
    <t>Determinants of Student Participation in Drug Prevention Programs in Jakarta and Makassar</t>
  </si>
  <si>
    <t>Mata Kuliah Universitas, Rumpun dan Fakultas</t>
  </si>
  <si>
    <t>DETERMINANTS OF STUNTING IN CHILDREN UNDER FIVE YEARS IN URBAN AREAS: A LITERATUR REVIEW</t>
  </si>
  <si>
    <t>Development of Oxygen Consumption Formula for Energy Expenditure Prediction among Young Industrial Workers</t>
  </si>
  <si>
    <t>Dies Natalis STIKes Respati Tasikmalaya ke 15 Tahun 2016</t>
  </si>
  <si>
    <t>Disabilitas dan Kesehatan Jiwa Masyarakat</t>
  </si>
  <si>
    <t>Pendidikan Kesehatan dan Ilmu Perilaku (PKIP)</t>
  </si>
  <si>
    <t>Diseminasi Hasil Kajian "Adaptasi Pola Manajemen Rumah Sakit Kristen Menghadapi Program JKN-KIS Menuju Sustainability Lembaga"</t>
  </si>
  <si>
    <t>DROPPING OUT THE CONTRACEPTION FOR THE REPRODUCTIVE AGE WOMEN WITH PREGNANT RISK (SECONDARY ANALYSIS OF SUSENAS 2016)</t>
  </si>
  <si>
    <t>EFFECT OF OBESITY ON FEMALE REPRODUCTIVE HEALTH: A SYSTEMATIC REVIEW</t>
  </si>
  <si>
    <t>Effect of Stress on Hypertension in Individuals Older than 45 Years of Age in the Salted Fish Industry Area of Palembang in 2016</t>
  </si>
  <si>
    <t>Effect of Tempeh Dates Biscuit Supplementation Undernoirished Older People</t>
  </si>
  <si>
    <t>Effects of Rabies Elimination Program on Rabies Cases in Bali, 2008–2015</t>
  </si>
  <si>
    <t xml:space="preserve">S1 Kesmas </t>
  </si>
  <si>
    <t xml:space="preserve">Emerging Pandemic Threts Program (EPT-2) </t>
  </si>
  <si>
    <t>University of Minnesota (UMN) dana dari USAID</t>
  </si>
  <si>
    <t>Emotional Problems in High School Students in Jakarta</t>
  </si>
  <si>
    <t>Environmental &amp; Industrial Health</t>
  </si>
  <si>
    <t>Environmental Health Risk Analysis of NO2 Exposure in Police Man, Jakarta</t>
  </si>
  <si>
    <t>Epidemic 2014</t>
  </si>
  <si>
    <t>Episentrum FKM UI</t>
  </si>
  <si>
    <t>https://www.fkm.ui.ac.id/epidemic-2014/</t>
  </si>
  <si>
    <t>Ergonomic Knowledge Sharing</t>
  </si>
  <si>
    <t>Evaluasi Kinerja e-catalog dalam pengadaan obat</t>
  </si>
  <si>
    <t>IPMG</t>
  </si>
  <si>
    <t>EVALUASI PAJANAN BAHAYA KIMIA DI LABORATORIUM &amp; SHELTER DI PT PERTAMINA (PERSERO) RU VI BALONGAN 2019</t>
  </si>
  <si>
    <t>Factor Associated with Behavior of Mothers of Toddlers in rorotan Sub-district Integrated Health Care, North Jakarta In 2015</t>
  </si>
  <si>
    <t xml:space="preserve">Fasilitasi Peningkatan Kompetensi Statistisi Tahap Terakhir </t>
  </si>
  <si>
    <t xml:space="preserve">Direktorat Pelaporan dan Statistik BKKBN Satuan Kerja Deputi Bidang Advokasi, Penggerakan dan Informasi Jakarta </t>
  </si>
  <si>
    <t>Fasilitasi Peningkatan Kompetensi Statitisi Tahap I (Pelatiham Geogrphic Information Systems (GIS)</t>
  </si>
  <si>
    <t>BKKBN Pusat</t>
  </si>
  <si>
    <t>Fasilitasi Peningkatan ompetensi Statistisi Tahap Terakhir (Pelatihan Manajemen Data dan Pengumpulan Data Berbasis Android</t>
  </si>
  <si>
    <t xml:space="preserve">Finacing Model Development for PCV Procurement in Indonesia </t>
  </si>
  <si>
    <t>Gambaran Kesehatan Masyarakat Tahun 2018</t>
  </si>
  <si>
    <t>Gambaran Kesehatan Masyarakat Tahun 2028</t>
  </si>
  <si>
    <t xml:space="preserve">Gerakan Nusantara Tahap </t>
  </si>
  <si>
    <t>PT Frisian Flag Indonesia</t>
  </si>
  <si>
    <t>GHE-Global Health Econometrics and Economics Group</t>
  </si>
  <si>
    <t>Gizi dalam Kesehatan Masyarakat</t>
  </si>
  <si>
    <t>Global Health true Leaders 2016 Batch 6</t>
  </si>
  <si>
    <t>USAID</t>
  </si>
  <si>
    <t>Global Health True Leaders 2016 Batch 7</t>
  </si>
  <si>
    <t>Global Health True Leaders 2016 Batch 8</t>
  </si>
  <si>
    <t>Habit of Smoking Family Members at Home to Successful Smoking Cessation in Indonesia</t>
  </si>
  <si>
    <t xml:space="preserve">Health Evaluation, Applied, Research and Development Project (HEARD Project) </t>
  </si>
  <si>
    <t xml:space="preserve">Health Financing Activity (HFA) in Indonesia </t>
  </si>
  <si>
    <t>Heather Rafey</t>
  </si>
  <si>
    <t xml:space="preserve">HIBAH ; Drafting of A Coutry Roadmap on Occupational Health </t>
  </si>
  <si>
    <t xml:space="preserve">HIBAH ; Rapid assessment on occupational safety and health in Indonesia, particularly for young workers, in the construction sector </t>
  </si>
  <si>
    <t>Hospital Disaster Preparedness In Center Government Hospital Bandung, West Java, Indonesia</t>
  </si>
  <si>
    <t>Hospitals Dissemination HAPIE – Endline di RS Persabatan dan RS Muh Djamil Padang</t>
  </si>
  <si>
    <t>UNIVERSITY Co.,LLC</t>
  </si>
  <si>
    <t>How Indonesian Media Frame the Harms and Benefits of E-cigarette</t>
  </si>
  <si>
    <t>How to lead organizational implementation of HPH module to achieve universal health gains</t>
  </si>
  <si>
    <t>IMPLEMENTATION OF IMMUNIZATION WITH MALCOLM BALDRIGE TO EDUCATION CRITERIA FOR PERFORMANCE EXCELLENCE (MBECFP) IN PUBLIC HEALTH CENTER</t>
  </si>
  <si>
    <t>Implementation of UNFA-funded Workplans relating to the 2016-2020 UNFA Country Programer for the Republic of Indonesia</t>
  </si>
  <si>
    <t xml:space="preserve">United Nations Population Fund ("UNFA") </t>
  </si>
  <si>
    <t>Incorporating Public Health Into Disaster Statistics : A Proposal for Indonesia's Context</t>
  </si>
  <si>
    <t>Increasing Health and Safety Leading Indicator through Involvement in “Recognition and Realignment Program” At PT. X</t>
  </si>
  <si>
    <t>INDOHUN Conference</t>
  </si>
  <si>
    <t>Inter Professional Education for building Public Health Students Skill in Knowledge Transfer and Community Emprowerment</t>
  </si>
  <si>
    <t>International Grant Writing Workshop and Conference 2016</t>
  </si>
  <si>
    <t xml:space="preserve">International Wokshop Om Improving Capacity For Ethics Review On Public Health Research </t>
  </si>
  <si>
    <t>S1 K3</t>
  </si>
  <si>
    <t xml:space="preserve">Jasa Kajian Human Risk Assessment Terhadap Kapur Gypsum </t>
  </si>
  <si>
    <t xml:space="preserve">Petrokimia Geresik </t>
  </si>
  <si>
    <t>Jasa Konsultan Assessment Penambahan Calon Pengurus Bank BJB Syariah</t>
  </si>
  <si>
    <t>PT. Bank Jabar Banten Sayariah</t>
  </si>
  <si>
    <t xml:space="preserve">Jasa Konsultansi Persiapan Integrasi Pengelolaan Pasar Rumput ditinjau dari Aspek Sosio Yuridis dan Asministrasi </t>
  </si>
  <si>
    <t>Pasar Jaya</t>
  </si>
  <si>
    <t xml:space="preserve">Jasa Konsultasi Kajian Pasar Bersih Sehat dan Nyaman </t>
  </si>
  <si>
    <t>PD Pasar Jaya</t>
  </si>
  <si>
    <t>JASA KONSULTASI PENYUSUNAN DAN PELAPORAN PELAKSANAAN LIFE CYCLE ASSESSMENT (LCA) DALAM PENILAIAN PROPER</t>
  </si>
  <si>
    <t xml:space="preserve">JASA KONSULTASI VERIFIKASI DATA KINERJA &amp; 
PROGRAM PENGELOLAAN LINGKUNGAN
</t>
  </si>
  <si>
    <t>Jasa Lab Uji Gizi Makanan/Minuman Ringan di Kantin Mahasiswa Fakultas Teknik Universitas Indonesia</t>
  </si>
  <si>
    <t>Bidang Sumber Daya Ventura &amp; Administrasi Umum Fakultas Teknik UI</t>
  </si>
  <si>
    <t>Jasa Studi Baseline Kesehatan Masyarakat di Morowali, Sulawesi Tengah, Indonesia</t>
  </si>
  <si>
    <t xml:space="preserve">PT. Green Corp Konsultan Indonesia </t>
  </si>
  <si>
    <t>Kaji Risiko K3L di Unit Kerja PAU dan Fakultas</t>
  </si>
  <si>
    <t>Kajian "Adaptasi Pola Manajemen Rumah Sakit Kristen Menghadapi Program JKN-KIS Menuju Sustainability Lembaga"</t>
  </si>
  <si>
    <t>Kajian Evaluasi Ekonomi Rituximab Pada Pasien LNH CD20+(Lanjutan 2019)</t>
  </si>
  <si>
    <t xml:space="preserve">Badan Penyelenggara Jaminan Sosial Kesehatan </t>
  </si>
  <si>
    <t xml:space="preserve">Kajian Penyusunan Naskah Akademik Penambahan Penyertaan Modal Pemerintah PT. Jamkrida Tahun 2019 </t>
  </si>
  <si>
    <t xml:space="preserve">PT. Jamkrida </t>
  </si>
  <si>
    <t>Kegiatan Upaya Peningkatan Cakupan dan Kepatuhan Minum ARV Melalui Penguatan layanan Konseling Tes HIV dan Perawatan Dukungan Pengobatan ODHA</t>
  </si>
  <si>
    <t>Direktorat P2PL Kemenkes RI</t>
  </si>
  <si>
    <t>Kerjasama Penyusunan Naskah Akademis dan Rancangan Peraturan daerah Bentuk Badan Hukum PDAM Provinsi DKI Jakarta Menjadi Perumda Air Jakarta</t>
  </si>
  <si>
    <t>Perusahaan Daerah Air Minum DKI Jakarta (PAM Jaya)</t>
  </si>
  <si>
    <t>Konferensi Nasional BKPSL ke 23 Dan Seminar Nasional Lingkungan</t>
  </si>
  <si>
    <t>Kongres Nasional Ikatan Ahli Kesehatan Masyarakat Indonesia (IAKMI) XIII degan Tema " Masyarakat Hidup Sehat dan Bahagia dalam Mencapai Sasaran Pembangunan Berkelanjutan (SDG 2030), Makassar, 3-5 November 2016</t>
  </si>
  <si>
    <t>Kontribusi Profesi Kesehatan Masyarakat dalam Penguatan Germas</t>
  </si>
  <si>
    <t>Kuliah Mobile Health</t>
  </si>
  <si>
    <t>Viamo</t>
  </si>
  <si>
    <t>https://www.fkm.ui.ac.id/kuliah-mobile-health-oleh-dosen-tamu-di-departemen-pendidikan-kesehatan-dan-ilmu-perilaku-fkm-ui/</t>
  </si>
  <si>
    <t>kuliah tamu Patient Safety</t>
  </si>
  <si>
    <t>https://www.fkm.ui.ac.id/kuliah-tamu-departemen-akk-patient-safety/</t>
  </si>
  <si>
    <t>Kuliah Umum</t>
  </si>
  <si>
    <t>Kedutaan Besar Kuba Untuk RI</t>
  </si>
  <si>
    <t>https://www.fkm.ui.ac.id/kuliah-umum/</t>
  </si>
  <si>
    <t>Kuliah Umum
Prevention of Cervical Cancer</t>
  </si>
  <si>
    <t>University of Muenster, Germany</t>
  </si>
  <si>
    <t>https://www.fkm.ui.ac.id/prevention-of-cervical-cancer/</t>
  </si>
  <si>
    <t>Kuliah Umum Action to Global Health Problem</t>
  </si>
  <si>
    <t>https://www.fkm.ui.ac.id/kuliah-umum-kesehatan-global/</t>
  </si>
  <si>
    <t>Kuliah Umum Bencana</t>
  </si>
  <si>
    <t>Greenpeace</t>
  </si>
  <si>
    <t>https://www.fkm.ui.ac.id/indonesia-rawan-bencana-bnpb-indonesia-bukan-supermarket-bencana-melainkan-laboratorium-bencana/</t>
  </si>
  <si>
    <t>kuliah umum better health reform</t>
  </si>
  <si>
    <t>macquarie university</t>
  </si>
  <si>
    <t>https://www.fkm.ui.ac.id/kuliah-umum-how-to-do-better-health-reform-dari-prof-jeffrey-macquarie-university/</t>
  </si>
  <si>
    <t>Kuliah Umum Big data</t>
  </si>
  <si>
    <t>University of California</t>
  </si>
  <si>
    <t>https://www.fkm.ui.ac.id/kuliah-umum-big-data-big-data-analysis-for-public-health-intervention/</t>
  </si>
  <si>
    <t>Kuliah Umum City University</t>
  </si>
  <si>
    <t>City University of New York</t>
  </si>
  <si>
    <t>https://www.fkm.ui.ac.id/pembicara-asing-dari-city-university-of-new-york-mengisi-guest-lecture-dan-workshop-di-fkmui/</t>
  </si>
  <si>
    <t>S2 K3</t>
  </si>
  <si>
    <t>Kuliah Umum Climate change</t>
  </si>
  <si>
    <t>RCCC UI</t>
  </si>
  <si>
    <t>https://www.fkm.ui.ac.id/pembicara-asing-isi-kuliah-umum-climate-change-on-the-ground-di-fkm-ui/</t>
  </si>
  <si>
    <t>Kuliah umum core competence</t>
  </si>
  <si>
    <t>https://www.fkm.ui.ac.id/dekan-fkm-ui-paparkan-core-competence-ahli-kesehatan-masyarakat-pada-kuliah-umum-mahasiswa-baru-fkm-ui-angkatan-2019/</t>
  </si>
  <si>
    <t>Kuliah Umum Daskesmas S1 Reguler</t>
  </si>
  <si>
    <t>https://www.fkm.ui.ac.id/kuliah-umum-dasar-kesehatan-masyarakat-oleh-dekan-fkm-ui-untuk-mahasiswa-baru-program-s1-reguler/</t>
  </si>
  <si>
    <t>S3 IKM</t>
  </si>
  <si>
    <t>Kuliah Umum Dekan FKM UI</t>
  </si>
  <si>
    <t>https://www.fkm.ui.ac.id/perkenalkan-kesehatan-masyarakat-dekan-fkm-ui-berikan-kuliah-umum/</t>
  </si>
  <si>
    <t>S3 Epid</t>
  </si>
  <si>
    <t>Kuliah Umum Dies Natalis</t>
  </si>
  <si>
    <t>Australian National University</t>
  </si>
  <si>
    <t>https://www.fkm.ui.ac.id/prodi-sarjana-k3-fkm-ui-hadirkan-dosen-tamu-bahas-dasar-menghimpun-sampel-debu-di-lingkungan-kerja/</t>
  </si>
  <si>
    <t>Kuliah Umum disaster management and role of environtmental health specialist</t>
  </si>
  <si>
    <t>Grifftith University</t>
  </si>
  <si>
    <t>https://www.fkm.ui.ac.id/disaster-management-and-the-role-of-environmental-health-specialist/</t>
  </si>
  <si>
    <t>Ensure inclusive and equitable quality education and promote lifelong learning opportunities for all</t>
  </si>
  <si>
    <t>Kuliah Umum ekstensi 2016</t>
  </si>
  <si>
    <t>Equal Education, Inclusive, Global Citizenship, Lifelong Learning, Education</t>
  </si>
  <si>
    <t>https://www.fkm.ui.ac.id/mahasiswa-program-ekstensi-fkm-ui-2016-ikuti-kuliah-umum-perdana/</t>
  </si>
  <si>
    <t>Kuliah Umum global Burden of disease</t>
  </si>
  <si>
    <t>HME GBD</t>
  </si>
  <si>
    <t>https://www.fkm.ui.ac.id/fkmui-menyelenggarakan-kuliah-tamu-global-burden-of-disease-study-oleh-prof-simon-hay/</t>
  </si>
  <si>
    <t>Kuliah Umum Global Health</t>
  </si>
  <si>
    <t>https://www.fkm.ui.ac.id/kuliah-umum-kesehatan-global-health-system-strengthening-for-achieving-universal-health-coverage-and-global-health-security/</t>
  </si>
  <si>
    <t>Kuliah Umum Global Interprofessional Health Development</t>
  </si>
  <si>
    <t>IAKMI</t>
  </si>
  <si>
    <t>https://www.fkm.ui.ac.id/nurturing-public-health-leaders-for-global-interprofessional-health-development/</t>
  </si>
  <si>
    <t>Kuliah Umum Good Hospital Governance</t>
  </si>
  <si>
    <t>KARS FKM UI, KNKG</t>
  </si>
  <si>
    <t>https://www.fkm.ui.ac.id/kuliah-umum-how-to-develop-good-hospital-governance-di-indonesia/</t>
  </si>
  <si>
    <t>Kuliah Umum HSE Implementation</t>
  </si>
  <si>
    <t>Massey University</t>
  </si>
  <si>
    <t>https://www.fkm.ui.ac.id/departemen-k3-fkm-ui-gelar-guest-lecture-bersama-andrew-mark-scuffham/</t>
  </si>
  <si>
    <t>Kuliah Umum Ideation Analysis</t>
  </si>
  <si>
    <t>John Hopkins Center for Communication Program</t>
  </si>
  <si>
    <t>https://www.fkm.ui.ac.id/ideation-analysis-understanding-various-factors-influencing-decision-making-at-individual-level/</t>
  </si>
  <si>
    <t>Kuliah Umum Indonesia dan Global Health</t>
  </si>
  <si>
    <t>ASEAN</t>
  </si>
  <si>
    <t>https://www.fkm.ui.ac.id/asean-foundation-executive-director-sampaikan-kuliah-umum-indonesia-dan-global-health-di-fkm-ui/</t>
  </si>
  <si>
    <t>Kuliah Umum Industri Farmasi</t>
  </si>
  <si>
    <t>Novartis Indonesia</t>
  </si>
  <si>
    <t>https://www.fkm.ui.ac.id/industri-farmasi-dan-tantangan-layanan-kesehatan/</t>
  </si>
  <si>
    <t>Kuliah Umum Inside Africa</t>
  </si>
  <si>
    <t>UNESCO-IHE Institute</t>
  </si>
  <si>
    <t>https://www.fkm.ui.ac.id/inside-africa-demografi-geografi-budaya-dan-kesehatan-reproduksi/</t>
  </si>
  <si>
    <t>kuliah umum intermediet kesehatan</t>
  </si>
  <si>
    <t>BPJS KEsehatan</t>
  </si>
  <si>
    <t>https://www.fkm.ui.ac.id/kuliah-umum-intermediet-kesehatan-masyarakat-isu-terkini-bpjs-kesehatan/</t>
  </si>
  <si>
    <t>Kuliah umum isu terkini kesmas</t>
  </si>
  <si>
    <t>https://www.fkm.ui.ac.id/pemaparan-isu-terkini-seputar-kesehatan-masyarakat-dalam-kuliah-umum/</t>
  </si>
  <si>
    <t>Kuliah Umum Kebijakan Cukai Rokok</t>
  </si>
  <si>
    <t>PKEKK</t>
  </si>
  <si>
    <t>https://www.fkm.ui.ac.id/kebijakan-cukai-rokok-yang-efektif-sebagai-win-win-solution-pengendalian-tembakau/</t>
  </si>
  <si>
    <t>Kuliah Umum Kesehatan Global</t>
  </si>
  <si>
    <t>INDOHUN</t>
  </si>
  <si>
    <t>https://www.fkm.ui.ac.id/global-health-public-lecture-preventing-the-diseases-of-tomorrow-2/</t>
  </si>
  <si>
    <t>Kuliah Umum Kesehatan Lingkungan</t>
  </si>
  <si>
    <t>University of Hongkong</t>
  </si>
  <si>
    <t>https://www.fkm.ui.ac.id/perluas-pengetahuan-global-departemen-kesehatan-lingkungan-fkm-ui-datangkan-dosen-tamu-asing/</t>
  </si>
  <si>
    <t>Kuliah Umum Kesheatan Global 4.0</t>
  </si>
  <si>
    <t>Duke Kunshan University</t>
  </si>
  <si>
    <t>https://www.fkm.ui.ac.id/memahami-prioritas-kesehatan-global-di-era-4-0-lewat-kuliah-umum-untuk-mahasiswa-fkm-ui/</t>
  </si>
  <si>
    <t>Kuliah Umum Leeds University</t>
  </si>
  <si>
    <t>Leeds University</t>
  </si>
  <si>
    <t>https://www.fkm.ui.ac.id/guest-lecture-from-faculty-of-public-health-university-of-leeds-united-kingdom/</t>
  </si>
  <si>
    <t>Kuliah Umum Lingkungan dan Kesehatan Global</t>
  </si>
  <si>
    <t>BNPB</t>
  </si>
  <si>
    <t>https://www.fkm.ui.ac.id/mahasiswa-fkm-ui-diperkenalkan-dengan-destana-dan-kampanye-penyelamatan-hutan-indonesia/</t>
  </si>
  <si>
    <t>Kuliah Umum LOCUS4GLOBOPTION</t>
  </si>
  <si>
    <t>https://www.fkm.ui.ac.id/kuliah-umum-learning-from-locus4globoption-belajar-dari-ronny-adhikarya-menghadapi-revolusi-industri-4-0/</t>
  </si>
  <si>
    <t>Kuliah Umum Mahasiswa Baru Kesehatan Mental</t>
  </si>
  <si>
    <t>https://www.fkm.ui.ac.id/mahasiswa-baru-fkm-ui-ikuti-seminar-kesehatan-mental-untuk-menghadapi-perkuliahan-di-tingkat-universitas/</t>
  </si>
  <si>
    <t>Kuliah Umum Masalah Rokok</t>
  </si>
  <si>
    <t>https://www.fkm.ui.ac.id/rokok-masalah-kesmas-dengan-tantangan-terbesar-25-tahun-ke-depan/</t>
  </si>
  <si>
    <t>Kuliah Umum Mental Health</t>
  </si>
  <si>
    <t>Harvard University</t>
  </si>
  <si>
    <t>https://www.fkm.ui.ac.id/prof-byron-j-good-ph-d-dari-harvard-university-berikan-kuliah-umum-di-fkmui/</t>
  </si>
  <si>
    <t>Kuliah Umum Menteri Kesehatan RI</t>
  </si>
  <si>
    <t>Kementerian Kesehatan RI</t>
  </si>
  <si>
    <t>https://www.fkm.ui.ac.id/menteri-kesehatan-ri-peran-kesehatan-masyarakat-di-era-promotif-dan-preventif/</t>
  </si>
  <si>
    <t>Kuliah Umum Mercury Exposure</t>
  </si>
  <si>
    <t>Balifokus</t>
  </si>
  <si>
    <t>https://www.fkm.ui.ac.id/k3-fkm-ui-adakan-kuliah-umum-bertema-mercury-exposure-and-the-health-effects/</t>
  </si>
  <si>
    <t>Kuliah Umum Nasionalisme melalui CSR</t>
  </si>
  <si>
    <t>PT PHE ONWJ dan PT PHE WMO</t>
  </si>
  <si>
    <t>https://www.fkm.ui.ac.id/nasionalisme-di-era-reformasi-melalui-csr/</t>
  </si>
  <si>
    <t>Kuliah Umum Occupational Hygiene</t>
  </si>
  <si>
    <t>University of Adelaide</t>
  </si>
  <si>
    <t>https://www.fkm.ui.ac.id/tingkatkan-wawasan-mahasiswa-departemen-k3-datangkan-profesor-dari-university-of-adelaide/</t>
  </si>
  <si>
    <t>Kuliah Umum OHS in Coal Mining</t>
  </si>
  <si>
    <t>Cardiff university dan Oxford Brookes University</t>
  </si>
  <si>
    <t>https://www.fkm.ui.ac.id/representing-miners-interests-in-osh-in-coal-mining-some-reflections-from-a-global-study/</t>
  </si>
  <si>
    <t>Kuliah Umum P-Value is dead</t>
  </si>
  <si>
    <t>https://www.fkm.ui.ac.id/kuliah-umum-p-value-is-dead/</t>
  </si>
  <si>
    <t>Kuliah Umum Partnership in Global Health</t>
  </si>
  <si>
    <t>ASDEP Navigasi dan Keselamatan Maritim</t>
  </si>
  <si>
    <t>https://www.fkm.ui.ac.id/kuliah-umum-kesehatan-global-diplomacy-negotiation-and-partnership-in-global-health/</t>
  </si>
  <si>
    <t>Kuliah umum pasca sarjana</t>
  </si>
  <si>
    <t>https://www.fkm.ui.ac.id/pertajam-ilmu-kesmas-ratusan-mahasiswa-pasca-sarjana-fkm-ui-ikuti-kuliah-umum/</t>
  </si>
  <si>
    <t>kuliah umum pascasarjana public health leader</t>
  </si>
  <si>
    <t>https://www.fkm.ui.ac.id/kuliah-umum-mahasiswa-pascasarjana-fkm-ui-be-a-public-health-leader/</t>
  </si>
  <si>
    <t>Kuliah Umum Peluang Profesi Kesmas</t>
  </si>
  <si>
    <t>https://www.fkm.ui.ac.id/tantangan-dan-peluang-profesi-kesehatan-masyarakat-dalam-pembangunan-bangsa/</t>
  </si>
  <si>
    <t>Kuliah Umum pemanfaatan data riset</t>
  </si>
  <si>
    <t>Kementerian kesehatan, BPS, dan BKKBN</t>
  </si>
  <si>
    <t>https://www.fkm.ui.ac.id/sosialisasi-pemanfaatan-data-riset-bagi-sivitas-akademika-fkm-ui/</t>
  </si>
  <si>
    <t>Kuliah Umum Peningkatan kualitas lingkungan</t>
  </si>
  <si>
    <t>Utusan Presiden</t>
  </si>
  <si>
    <t>https://www.fkm.ui.ac.id/utusan-khusus-presiden-ri-beri-kuliah-umum-mengenai-peningkatan-kualitas-lingkungan-dan-kesehatan/</t>
  </si>
  <si>
    <t>Goal 5</t>
  </si>
  <si>
    <t>Achieve gender equality and empower all women and girls.</t>
  </si>
  <si>
    <t>kuliah umum program indonesia sehat</t>
  </si>
  <si>
    <t>Empowerment, Equality, Women, Gender, Parity</t>
  </si>
  <si>
    <t>Kementerian Kesehatan</t>
  </si>
  <si>
    <t>https://www.fkm.ui.ac.id/mahasiswa-ekstensi-fkm-ui-dapatkan-kuliah-umum-kebijakan-program-indonesia-sehat/</t>
  </si>
  <si>
    <t>kuliah umum richard gun</t>
  </si>
  <si>
    <t>university of adelaide</t>
  </si>
  <si>
    <t>https://www.fkm.ui.ac.id/kuliah-tamu-oleh-dr-richard-gun-school-of-public-health-the-university-of-adelaide-south-australia/</t>
  </si>
  <si>
    <t>Kuliah Umum Sampel debu di Lingkungan Kerja</t>
  </si>
  <si>
    <t>SKC Asia</t>
  </si>
  <si>
    <t>Kuliah Umum SIK</t>
  </si>
  <si>
    <t>WHO, Pusdatin Kemenkes</t>
  </si>
  <si>
    <t>https://www.fkm.ui.ac.id/fkm-ui-adakan-kuliah-umum-mengenai-sistem-informasi-kesehatan/</t>
  </si>
  <si>
    <t>Kuliah Umum Software for Disease Modelling</t>
  </si>
  <si>
    <t>RTI International</t>
  </si>
  <si>
    <t>https://www.fkm.ui.ac.id/software-for-disease-modeling/</t>
  </si>
  <si>
    <t>Kuliah Umum Tele-Health Work-at-workplace Campaign</t>
  </si>
  <si>
    <t>https://www.fkm.ui.ac.id/pkekk-fkmui-selenggarakan-kuliah-umum-tele-health-work-at-workplace-campaign/</t>
  </si>
  <si>
    <t>Ensure availability and sustainable management of water and sanitation for all.</t>
  </si>
  <si>
    <t>Clean Water, Urban, Sanitation, Third world, Waste</t>
  </si>
  <si>
    <t>Kuliah umum Understanding various factors influencing decision making at individual level</t>
  </si>
  <si>
    <t>https://www.fkm.ui.ac.id/understanding-various-factors-influencing-decision-making-at-individual-level/</t>
  </si>
  <si>
    <t>Kuliah Umum University of Birmingham</t>
  </si>
  <si>
    <t>University of Birmingham</t>
  </si>
  <si>
    <t>https://www.fkm.ui.ac.id/general-lecture-with-university-of-birmingham/</t>
  </si>
  <si>
    <t>Kuliah umum university of Sydney</t>
  </si>
  <si>
    <t>University of Sydney</t>
  </si>
  <si>
    <t>https://www.fkm.ui.ac.id/departemen-akk-fkm-ui-selenggarakan-kuliah-tamu-asing-dari-university-of-sydney/</t>
  </si>
  <si>
    <t>Kuliah Umum World Bank Indonesia</t>
  </si>
  <si>
    <t>PKEKK, World Bank Indonesia</t>
  </si>
  <si>
    <t>https://www.fkm.ui.ac.id/pusat-kajian-ekonomi-dan-kebijakan-kesehatan-fkm-ui-gelar-kuliah-umum-bareng-world-bank-indonesia/</t>
  </si>
  <si>
    <t>Kunjungan FKM UnCen</t>
  </si>
  <si>
    <t>FKM Universitas Cendrawasih</t>
  </si>
  <si>
    <t>https://www.fkm.ui.ac.id/kunjungan-mahasiswa-fkm-universitas-cendrawasih/</t>
  </si>
  <si>
    <t>Kunjungan SMAN 2 Kediri</t>
  </si>
  <si>
    <t>SMAN 2 Kediri</t>
  </si>
  <si>
    <t>https://www.fkm.ui.ac.id/kunjungan-sma-negeri-2-kediri/</t>
  </si>
  <si>
    <t>Lactating Mothers’ Energy Consumption In Beji Sub-District Depok City Indonesia in 2016</t>
  </si>
  <si>
    <t>Lokakarya Nasional Pendidikan Kesehatan Masyarakat "Arah Pendidikan Kesehatan Masyarakat di Indonesia</t>
  </si>
  <si>
    <t>§  Pencemaran Air dan Tanah</t>
  </si>
  <si>
    <t>Lokakarya Panel Expert</t>
  </si>
  <si>
    <t>Lokakarya Penyusunan Kurikulum Nasional Kesehatan Lingkungan</t>
  </si>
  <si>
    <t>AIPTKLI dan EHSA</t>
  </si>
  <si>
    <t>Major Determinant of Abnormal Total Cholesterol Level in Indonesia</t>
  </si>
  <si>
    <t xml:space="preserve">Making Health Financing Work for the Poor: an evaluation of equity in Health System Financing in Indonesia </t>
  </si>
  <si>
    <t>Monitoring Dokumen Evaluasi Lingkungan Hidup (DELH) Kampus UI Salemba, Srengseng Sawah dan Salemba Semester 1 2019</t>
  </si>
  <si>
    <t>Prs. Universitas Indonesia</t>
  </si>
  <si>
    <t xml:space="preserve">MR Campaign Coverage Survey by Provinces in West Java Province and Banten Province </t>
  </si>
  <si>
    <t>My Choice Project Balanced Counseling Study</t>
  </si>
  <si>
    <t>Narasumber penelitian kuantitatif di 15 kabupaten/kota wilayah anggota JP2K (Jaringan Perempuan Peduli Kesehatan) di Kota Kupang</t>
  </si>
  <si>
    <t>Ensure access to aiordable, reliable, sustainable, and modern energy for all.</t>
  </si>
  <si>
    <t>Clean Energy, Sustainable, Emissions, Efficiency, Renewable</t>
  </si>
  <si>
    <t>Nutrition Expo 2014</t>
  </si>
  <si>
    <t>AKG FKM UI</t>
  </si>
  <si>
    <t>https://www.fkm.ui.ac.id/nutrition-expo-ui-2014/</t>
  </si>
  <si>
    <t>Obesity Occurrence in Two High School Students on Central Jakarta, Indonesia</t>
  </si>
  <si>
    <t>On Job Training (OJT) Petugas Medis Keselamatan dan Kesehatan Kerja di Balai Besar Rehabilitasi BNN</t>
  </si>
  <si>
    <t>BADAN NARKOTIKA NASIONAL</t>
  </si>
  <si>
    <t>Online Dynamic Risk Calculation For Early Detection of Stroke</t>
  </si>
  <si>
    <t>Optimizing of HIS (Health Information System) and ICT (Information and Cominication Technology)in Dicision Making to Support SDGS</t>
  </si>
  <si>
    <t>Promote sustained, inclusive and sustainable economic growth, full and productive employment and decent work for all.</t>
  </si>
  <si>
    <t>Decent work, Economy, Quality of Life, Global, Public Policy</t>
  </si>
  <si>
    <t xml:space="preserve">Paket Intervensi Masalah Gizi dan Penerapan 1000 Hari Pertama Kehidupan di Wilayah Barat </t>
  </si>
  <si>
    <t xml:space="preserve">Kementerian Kesehatan Republik Indonesia </t>
  </si>
  <si>
    <t>Particulate Matter 2.5 Concentration and Subjective Acute Respiratory Effects among Production Workers at a Cement Factory</t>
  </si>
  <si>
    <t>PDRC</t>
  </si>
  <si>
    <t xml:space="preserve">Pekerjaan Kajian, Penelitian dan Penilaian Pasar Bersih Sehat di Pasar-pasar Perumda Pasar Jaya </t>
  </si>
  <si>
    <t>Perumda Pasar Jaya</t>
  </si>
  <si>
    <t>Pekerjaan Pemetaan Potensi Pejabat atau PNS Pemerintah Daerah Kabupaten Pesisir Selatan Tahun 2018</t>
  </si>
  <si>
    <t>Pelatiham Geographics Information System (GIS) Tingkat Dasar</t>
  </si>
  <si>
    <t>Pelatiham Manajemen dan Analisa Data Tingkat Dasar (STATA)</t>
  </si>
  <si>
    <t>Pelatihan &amp; Peningkatan Kapasitas Tim Tanggap Darurat UI &amp; Klinik Satelit UI</t>
  </si>
  <si>
    <t>Pelatihan Analisa Statistik 2</t>
  </si>
  <si>
    <t>Pelatihan dan Briefing Pengawas Pusat UKAKMI</t>
  </si>
  <si>
    <t>Pelatihan Etik Penelitian Kesehatan Lanjut</t>
  </si>
  <si>
    <t>Kemenkes</t>
  </si>
  <si>
    <t>Pelatihan Geographic Information System (GIS) Tingkat Dasar</t>
  </si>
  <si>
    <t>Peserta Pelatihan Umum</t>
  </si>
  <si>
    <t>Pelatihan Geographic Information System (GIS) Tingkat Dasar KKP Kelas II Banten</t>
  </si>
  <si>
    <t>Kantor Kesehatan Pelabuhan Kelas II Banten</t>
  </si>
  <si>
    <t>Build resilient infrastructure, promote inclusive and sustainable industrialization and foster innovation.</t>
  </si>
  <si>
    <t>Access, Innovation, Research, Society, Technology</t>
  </si>
  <si>
    <t>Pelatihan Jumanti Cilik</t>
  </si>
  <si>
    <t>IAKMI dan SC Johnson</t>
  </si>
  <si>
    <t> S1 Kesmas</t>
  </si>
  <si>
    <t>https://www.fkm.ui.ac.id/pelatihan-guru-sd-untuk-aksi-lawan-dbd-melalui-jumantik-cilik/</t>
  </si>
  <si>
    <t>Pelatihan K3 bagi instruktur laboratorium dan petugas yang terkait dengan keamanan</t>
  </si>
  <si>
    <t>Kemenkes RI Politeknik Kesehatan Jakarta II</t>
  </si>
  <si>
    <t>Pelatihan Kebugaran Jasmani pada Anak Usia Sekolah Dasar di SDIT Ummu'l Quro Kecamatan Beji Kota Depok</t>
  </si>
  <si>
    <t>Pelatihan Konseling 'Coaching dan Konseling Menggunakan Brief Therafy"</t>
  </si>
  <si>
    <t>Pelatihan Manajemen dan Analisa Data Tingkat Dasar (SPSS)</t>
  </si>
  <si>
    <t>Pelatihan Manajemen dan Analisa Data Tingkat Lanjut (STATA)</t>
  </si>
  <si>
    <t>Pelatihan Manajemen dan Analisis Data Tingkat Dasar</t>
  </si>
  <si>
    <t>Pelatihan Pemetaan Situasi Kesehatan</t>
  </si>
  <si>
    <t>DINKES KOTA DEPOK</t>
  </si>
  <si>
    <t xml:space="preserve">Pelatihan Pengantar dan Analisa Statistik 1 </t>
  </si>
  <si>
    <t>BPJS Kesehatan</t>
  </si>
  <si>
    <t>Pelatihan Pengantar Statitstik STATA</t>
  </si>
  <si>
    <t>Pelatihan Penulisan dan Penelaahan Soal Uji Kompetensi Ahli Kesehatan Masyarakat Indonesia (UKAKMI) Tahun 2018</t>
  </si>
  <si>
    <t xml:space="preserve">Pelatihan Perencanaan Sumber Daya Manusia dan Analis Beban Kerja </t>
  </si>
  <si>
    <t>RS UI</t>
  </si>
  <si>
    <t>Pelatihan SEM With Lisrel</t>
  </si>
  <si>
    <t xml:space="preserve">Pelatihan STATA </t>
  </si>
  <si>
    <t>Pelatihan Statistik</t>
  </si>
  <si>
    <t>Umum dan mahasiswa</t>
  </si>
  <si>
    <t>Pelatihan Statistik Terapan dan Manajemen Data</t>
  </si>
  <si>
    <t>Pelatihan Teknik Analisis Tingkat Kesukaran (Difﬁculty Index) dan Tehnik Analisis Daya Pembeda Item (Discrimination Index) Uji Kompetensi Sarjana Kesehatan Masyarakat Indonesia Tahun 2017</t>
  </si>
  <si>
    <t xml:space="preserve">Pemetaan Potensi Pegawai di Lingkungan Pemerintahan Sumatera Barat </t>
  </si>
  <si>
    <t>Badan Kepegawaian Pemprov Sumatera Barat</t>
  </si>
  <si>
    <t xml:space="preserve">Pendampingan PJPK Sehubungan dengan Pemberian masukan dan Serta Rekomendasi dalam Penyusunan Dokumen Amdal/ Dokumen Ijin Lingkungan </t>
  </si>
  <si>
    <t>PT Ernst &amp; Young</t>
  </si>
  <si>
    <t xml:space="preserve">Pendataan Penyandang masalah Kesejahteraan Sosial </t>
  </si>
  <si>
    <t>Dinas Sosial Kota Depok</t>
  </si>
  <si>
    <t>Penelitian Implementasi Susupada Ibu Hamil Ke dan/ Atau Anemia Kolaborasi Kegiatan Pada Komunitas Ibu dan Bidan</t>
  </si>
  <si>
    <t>PT Indofood CBP Sukses Makmur Tbk.</t>
  </si>
  <si>
    <t>Penerimaan dana kegiatan Konsultansi assessment  0090000-UNIVERSITAS INDONESIA FKM N</t>
  </si>
  <si>
    <t>Penerimaan dana kegiatan konsultansi dengan PKGK</t>
  </si>
  <si>
    <t>Pengadaan Jasa Identifikasi Akar Permasalahan Tingginya ABK di Kecamatan Tj. Priok</t>
  </si>
  <si>
    <t>PT. Indonesia Power</t>
  </si>
  <si>
    <t>Goal 10</t>
  </si>
  <si>
    <t>Reduce inequality within and among countries.</t>
  </si>
  <si>
    <t>Reduce Inequalities, Empower, Equity, Society, Social</t>
  </si>
  <si>
    <t>Pengadaan Jasa Lembaga Survey Dalam Rangka Talent Survey</t>
  </si>
  <si>
    <t>PT. SINEGI PESONA MANDIRI</t>
  </si>
  <si>
    <t>Pengadaan Jonsultan Kajian Evaluasi Ekonomi Rituvimob Pada Pasien LNH CD20+ (lanjutan 2019)</t>
  </si>
  <si>
    <t>Badan Penyelenggara Jaminan Sosial Kesehatan (BPJS)</t>
  </si>
  <si>
    <t>Penggunaan Software Statistik untuk pengolahan data RS</t>
  </si>
  <si>
    <t xml:space="preserve">Penguatan Intervensi Suplemen Gizi Kerjasama dengan Universitas dan Perguruan Tinggi (Pendampingan Program PEncegahan dan Penanggulangan Stunting di Kabupaten/Kota lokus stanting </t>
  </si>
  <si>
    <t xml:space="preserve">Direktur Gizi Masyarakat Kementerian Kesehatan, berdasarkan </t>
  </si>
  <si>
    <t>Penilaian Kelayakan Nilai Risiko Kesehatan pada Parameter Kualitas Air</t>
  </si>
  <si>
    <t xml:space="preserve">Direktorat Kesehatan Lingkungan, Direktorat Jenderal Kesehatan Masyarakat </t>
  </si>
  <si>
    <t>Peningkatan Kapasitas Tenaga Pengajar dalam Penyusunan Kurikulum Magister Kesehatan Masyarakat Berbasis KKNI</t>
  </si>
  <si>
    <t>Peningkatan Pengetahuan Makanan Bayi dan Anak Baduta Melalui Pelatihan kader dan Penyuluhan Ibu Baduta Melalui Pelatihan Kader dan Penyuluhan Ibu Baduta di Wilayah Puskemas Pengasinan Kota Depok</t>
  </si>
  <si>
    <t>Penjajakan kerjasama dengan Health Cluster AIC (Australian Indonesia Centre), Melbourne University, Monash University, dan Universitas Hasanuddin untuk melakukan study tentang NCD (Non-communivable Disease) di Indonesia dan Australia</t>
  </si>
  <si>
    <t>Health Cluster AIC (Australian Indonesia Centre)| Melbourne University| Monash University| Universitas Hasanuddin</t>
  </si>
  <si>
    <t>Penyelenggaraan Seminar"Fire Safety Management In Industr"</t>
  </si>
  <si>
    <t xml:space="preserve">Tiga Pilar Manajement Indonesia </t>
  </si>
  <si>
    <t>Make cities and human settlements inclusive, safe, resilient and sustainable.</t>
  </si>
  <si>
    <t>Penyusunan Analisis Mengenai Dampak Lingkungan Angkatan 44.</t>
  </si>
  <si>
    <t>Cities, Risk Reduction, Urban, Resource, Sustainable</t>
  </si>
  <si>
    <t>Penyusunan Dokumen (QHSSE) - PHE OSES</t>
  </si>
  <si>
    <t xml:space="preserve">Penyusunan Indeks Kepuasan Masyarakat dan Indek Persepsi Korupsi di RSUD dr. Kanujoso Djatiwibowo </t>
  </si>
  <si>
    <t>RSUD Kanujoso Djatiwibowo</t>
  </si>
  <si>
    <t>S1Kesmas</t>
  </si>
  <si>
    <t>Penyusunan Naskah Akademik dan Rancangan Peraturan Daerah Pencegahan dan Pengendalian Penyakit di Kabupaten Garut</t>
  </si>
  <si>
    <t xml:space="preserve">Dinas Kesehatan Kabupaten Garut </t>
  </si>
  <si>
    <t xml:space="preserve">Penyusunan Naskah Akademik Rancangan Peraturan Daerah Pencegahan dan Pengendalian Penyakit di Kabupaten Garut </t>
  </si>
  <si>
    <t>Penyusunan Road Map Program K3 Berbasis Studi Gap Analysisi Berdasarkan Sistem SUPREME dengan Existing Condition</t>
  </si>
  <si>
    <t>Penyusunan roadmap Program K3 berbasis studi keterpaduan sistem Manajemen K3, Managemen Resiko dan Budaya K3</t>
  </si>
  <si>
    <t>Medco E &amp; P</t>
  </si>
  <si>
    <t>Peran Tenaga Kesehatan Masyarakat dalam Interprofesionalisme Kesehatan untuk Mensukseskan Program Indonesia Sehat dengan Pendekatan Keluarga</t>
  </si>
  <si>
    <t>Perayaam HKN 2017</t>
  </si>
  <si>
    <t>Perayaan HKN 2014</t>
  </si>
  <si>
    <t>ILUNI FKM UI</t>
  </si>
  <si>
    <t>https://www.fkm.ui.ac.id/meriahkan-ulang-tahun-emas-hkn-2014-fkm-ui-ramai-pengunjung-monas/</t>
  </si>
  <si>
    <t>Peresmian Kantin FKM</t>
  </si>
  <si>
    <t>Bank Mandiri Syariah dan PT. Danone</t>
  </si>
  <si>
    <t>https://www.fkm.ui.ac.id/peresmian-kantin-baru-fkm-ui/</t>
  </si>
  <si>
    <t>Personal Hygiene and Sanitation in Cafeterias at University X in Depok, Indonesia</t>
  </si>
  <si>
    <t>Physiological and Psychological Effects of Heat Stress on Automotive Manufacture Workers</t>
  </si>
  <si>
    <t>PKTK3</t>
  </si>
  <si>
    <t>Privision of Mother and Child Health Improvement Program During First 1000 Days of Live</t>
  </si>
  <si>
    <t>PT. TAMBANG TONDANO NUSAJAYA</t>
  </si>
  <si>
    <t>Program Cegah Stunting</t>
  </si>
  <si>
    <t>Direktorat Gizi Masyarakat Kementerian Kesehatan RI</t>
  </si>
  <si>
    <t>Provision of re-Establishment Behavior Based Safety and Safety Culture Improvement Program</t>
  </si>
  <si>
    <t>PSAF Mahasiswa Ekstensi 2017</t>
  </si>
  <si>
    <t>HME FKM UI</t>
  </si>
  <si>
    <t>https://www.fkm.ui.ac.id/pengenalan-sistem-akademik-fakultas-untuk-mahasiswa-baru-ekstensi-fkm-ui-2017/</t>
  </si>
  <si>
    <t>PSAF Mahasiswa Pascasarjana 2017</t>
  </si>
  <si>
    <t>HMP FKM UI dan PK2M FKM UI</t>
  </si>
  <si>
    <t>https://www.fkm.ui.ac.id/pengenalan-sistem-akademik-fakultas-untuk-mahasiswa-baru-pascasarjana-2017/</t>
  </si>
  <si>
    <t>PSAF Mahasiswa Sarjana 2017</t>
  </si>
  <si>
    <t>MPM FKM UI</t>
  </si>
  <si>
    <t>https://www.fkm.ui.ac.id/pengenalan-sistem-akademik-fakultas-untuk-mahasiswa-baru-program-sarjana-fkm-ui-2017/</t>
  </si>
  <si>
    <t>Public Health Education in Indonesia The Challenges and Future Directim</t>
  </si>
  <si>
    <t>Pulmonary Tuberculosis Suspects and Their Determinants among Boarding Students in Islamic Boarding Schools in the Garut District</t>
  </si>
  <si>
    <t>Rangkaian Test Psikologi Tertulis Calon Pegawai Bank BJB</t>
  </si>
  <si>
    <t xml:space="preserve">Bank BJB </t>
  </si>
  <si>
    <t>Rapid Diagnosis Assessment of Immunization Program: Needs and Challenges among the urban poor in Bandung and Jakarta"</t>
  </si>
  <si>
    <t>Recepton of Antibiotic's Pictorial Warning a Study in Patiens and Health Providers</t>
  </si>
  <si>
    <t xml:space="preserve">Reiewer Profil Kebutuhan Energi Pekerja dari PDRC </t>
  </si>
  <si>
    <t>PT. Redkendi Andalan Mitra</t>
  </si>
  <si>
    <t>Research Update - Development Research Question</t>
  </si>
  <si>
    <t>Review and update National Environtment and Health Action Plan (NEHAP)</t>
  </si>
  <si>
    <t>Rewiewer Profile Kebutuhan Energi Pekerja dari PDRC</t>
  </si>
  <si>
    <t xml:space="preserve">RD. Zamzam Reza </t>
  </si>
  <si>
    <t xml:space="preserve">Riset Ilmu Pengetahuan Teknologi Kesehatan </t>
  </si>
  <si>
    <t xml:space="preserve">Badan Penelitian dan Pengembangan Kesehatan Kementerian Kesehatan R.I </t>
  </si>
  <si>
    <t>Ensure sustainable consumption and production patterns.</t>
  </si>
  <si>
    <t>Food, Energy, Consumption, Production, Capitalism</t>
  </si>
  <si>
    <t>Risk Calculation of Herbal Medicine Effect on Diabetes Mellitus Using Bioenergy Symphony Model</t>
  </si>
  <si>
    <t>Risk Factors of Women Breast Cancer: a Hospital-Based Case Control Study</t>
  </si>
  <si>
    <t>Risk of Tuberculosis among Prisoners: A Case Control Study in Narcotics Prison Class II A Jakarta</t>
  </si>
  <si>
    <t>RSUD Djatiwibowo</t>
  </si>
  <si>
    <t>Sampling &amp; Monitoring Benzene Shell Indonesia</t>
  </si>
  <si>
    <t xml:space="preserve">Scoping Diabetes Issues in Indonesia:A Baseline Study for Designing Innovetive Intervention for Managing Patient With Diabetes Melitus Type-2 </t>
  </si>
  <si>
    <t>seminar beasiswa JAMNA</t>
  </si>
  <si>
    <t>JAMNA</t>
  </si>
  <si>
    <t>https://www.fkm.ui.ac.id/jamna-japan-asia-medical-nurse-association-scholarship-seminar-di-fkm-ui/</t>
  </si>
  <si>
    <t>Goal 13</t>
  </si>
  <si>
    <t>Seminar dan Workshop Pencerahan penulisan dan publikasi manuskrip</t>
  </si>
  <si>
    <t>Jurnal Kesmas, Dikti, Perpustakaan UI</t>
  </si>
  <si>
    <t>https://www.fkm.ui.ac.id/pencerahan-penulisan-publikasi-manuskrip-kesehatan/</t>
  </si>
  <si>
    <t>Take urgent action to combat climate change and its impacts.</t>
  </si>
  <si>
    <t>Climate, Natural Disasters, Ecosystems, Global, Renewable</t>
  </si>
  <si>
    <t>Seminar Gizi Nasional 2014</t>
  </si>
  <si>
    <t>HMP FKM UI</t>
  </si>
  <si>
    <t>https://www.fkm.ui.ac.id/seminar-gizi-nasional/</t>
  </si>
  <si>
    <t>Seminar Gizi Nasional V</t>
  </si>
  <si>
    <t>Pusat Kajian dan Gizi Kesehatan FKM-UI</t>
  </si>
  <si>
    <t>Seminar K3 Behavior Base Safety &amp; Seminar Safety Coaching Leadershiip</t>
  </si>
  <si>
    <t>PT Gajah Tunggal Tbk</t>
  </si>
  <si>
    <t>Seminar Kartu Indonesia Sehat</t>
  </si>
  <si>
    <t>CHAMPS FKM UI</t>
  </si>
  <si>
    <t>https://www.fkm.ui.ac.id/program-kartu-indonesia-sehat-dalam-kebijakan-jaminan-sosial-nasional/</t>
  </si>
  <si>
    <t>seminar kesehatan lingkungan dengan tema;"tantangan dan peluang diera baru pasca 2020" pada tanggal 9 april 2015 difakultas kesehatan masyarakat, universitas indonesia.</t>
  </si>
  <si>
    <t>Seminar Kesehatan Nasional 2014</t>
  </si>
  <si>
    <t>BEM FKM UI, Kementerian Kesehatan</t>
  </si>
  <si>
    <t>https://www.fkm.ui.ac.id/sanitasi-total-berbasis-masyarakat-langkah-konkrit-masyarakat-sehat-mandiri/</t>
  </si>
  <si>
    <t>Seminar Mutu 2014</t>
  </si>
  <si>
    <t>Kementerian kesehatan</t>
  </si>
  <si>
    <t>https://www.fkm.ui.ac.id/high-quantity-to-be-a-good-quality-pathway/</t>
  </si>
  <si>
    <t>Seminar Nasional “HOSPITAL SERVICE QUALITY IN THE JKN ERA” di Jakarta</t>
  </si>
  <si>
    <t>Seminar Nasional &amp; Call for Paper dalam Rangka Dies Natalis XXXV Universitas Pekalongan dengan Tema "Masyarakat Sehat dan Produktif dalam Perspektif Kesehatan, Ekonomi, dan Humaniora", 27 Oktober 2016 di Universitas Pekalongan</t>
  </si>
  <si>
    <t>Seminar Nasional dan Call for Paper Indonesian Public Health Perspective Series 2016 "Akseerasi Pembangunan Kesehatan yang Berbasis Teknologi dan Terintegrasi dengan Kebijakan Pembangunan Nasional"</t>
  </si>
  <si>
    <t>Conserve and sustainably use the oceans, seas and marine resources for sustainable development.</t>
  </si>
  <si>
    <t>Oceans, Protected Areas, Conserve, Coastal, Seas</t>
  </si>
  <si>
    <t>Seminar Nasional Epidemic 2014</t>
  </si>
  <si>
    <t>https://www.fkm.ui.ac.id/free-yourself-from-diabetes-melitus-and-related-diseases/</t>
  </si>
  <si>
    <t>Seminar Nutrition Expo 7</t>
  </si>
  <si>
    <t>AKG FKM UI, Universiti Putra Malaysia, RSCM</t>
  </si>
  <si>
    <t>https://www.fkm.ui.ac.id/peran-ilmu-gizi-terhadap-masalah-gizi-di-area-urban-akg-fkm-ui-selenggarakan-nutrition-expo-7/</t>
  </si>
  <si>
    <t>Protect, restore and promote sustainable use of terrestrial ecosystems, sustainably manage forests, combat desertibcation, halt and reverse land degradation and halt biodiversity loss.</t>
  </si>
  <si>
    <t>Ecosystems, land, Species, Biodiversity, Forest</t>
  </si>
  <si>
    <t>Seminar Sehat dan Bugar</t>
  </si>
  <si>
    <t>https://www.fkm.ui.ac.id/sudah-sehat-dan-bugarkah-anda/</t>
  </si>
  <si>
    <t>Seminar Social Security</t>
  </si>
  <si>
    <t>PKEKK dan University of Greifswald</t>
  </si>
  <si>
    <t>https://www.fkm.ui.ac.id/lesson-learned-from-social-security-in-european-countries-2/</t>
  </si>
  <si>
    <t>Seminar Workshop Uji Kompenetsi Sarjanan Kesehatan Lingkungan dan Pendidikan Pasca Sarjana Magister Spisialis Kesehatan Lingkungan</t>
  </si>
  <si>
    <t>seminar workshop uji kompetensi sarjana kesehatan lingkungan dan pendidikan pasca sarjana magister spesialis kesehatan lingkungan</t>
  </si>
  <si>
    <t>Seminar Workshop Uji Kompetensi Sarjana Kesehatan Lingkungan dan Pendidikan Pasca Sarjana Magister Spesialis Kesehatan Lingkungan</t>
  </si>
  <si>
    <t>PIPTKLI dan EHSA</t>
  </si>
  <si>
    <t>Promote peaceful and inclusive societies for sustainable development, provide access to justice for all and build eiective, accountable and inclusive institutions at all levels.</t>
  </si>
  <si>
    <t>Sertifikasi AUN Program Studi FKM UI</t>
  </si>
  <si>
    <t>Asean University Network</t>
  </si>
  <si>
    <t>Equity, Peace, Human Riights, Quality of Life, Public Policy</t>
  </si>
  <si>
    <t>https://www.fkm.ui.ac.id/prodi-s1-kesmas-fkm-ui-jalani-sertifikasi-aun-quality-assurance-aun-qa/</t>
  </si>
  <si>
    <t>Sertifikasi Laik Hygiene dan Sanitasi Kantin UI Tahun 2019</t>
  </si>
  <si>
    <t>Sextion Health Celebration 2014 dan Seminar Talkshow with ODHA</t>
  </si>
  <si>
    <t>Rumah Panda FKM UI</t>
  </si>
  <si>
    <t>https://www.fkm.ui.ac.id/sextion-health-celebration-2014/</t>
  </si>
  <si>
    <t>SI Promosi K3L</t>
  </si>
  <si>
    <t>Simulasi Uji Komptensi Sarjana Kesehatan Masyarakat</t>
  </si>
  <si>
    <t xml:space="preserve">Sistem Pengadaan Berbasis Multiple Criteria Decision Analysis (MCDA) di Indoneisa </t>
  </si>
  <si>
    <t>Social Health Insurance di Belanda</t>
  </si>
  <si>
    <t>https://www.fkm.ui.ac.id/social-health-insurance-di-belanda/</t>
  </si>
  <si>
    <t>Sponsorship Gerakan untuk Bangsa VII Tahun 2019 Departemen Gizi Kesehatan Masyarakat dan Pusat Kajian Gizi dan Kesehatan Masyarakat FKM UI</t>
  </si>
  <si>
    <t>PT. Nutricia Indonesia Sejahtera (Danone Early Life Nutrition</t>
  </si>
  <si>
    <t>APPNIA</t>
  </si>
  <si>
    <t>PT. Frisian Flag Indonesia</t>
  </si>
  <si>
    <t xml:space="preserve">Yayasan Japfa </t>
  </si>
  <si>
    <t xml:space="preserve">PT. Indofood Sukses Makmur Tbk. </t>
  </si>
  <si>
    <t>Sponsorship Nutrition Expo 9, Departemen Gizi Kesehatan Masyarakat FKM UI 2019</t>
  </si>
  <si>
    <t xml:space="preserve">Studi Baseline Kesehatan Masyarakat di Weda, Maluku Utara, Indonesia, </t>
  </si>
  <si>
    <t xml:space="preserve">PT Greencorp Konsultan Indonesia </t>
  </si>
  <si>
    <t>Studi dan Konsultasi HSSE - Program K3 &amp; Keselamatan Proses</t>
  </si>
  <si>
    <t>Strengthen the means of implementation and revitalize the global partnership for sustainable development.</t>
  </si>
  <si>
    <t xml:space="preserve">studi optimalisasi tata kelola pusat layanan kesehatan perorangan di lingkungan PT PERTAMINA HULU MAHAKAM </t>
  </si>
  <si>
    <t>Global Stability, Knowledge Sharing, Civil Society Partnership, Global Partnership, International Cooperation</t>
  </si>
  <si>
    <t>PT Pertamina Hulu Mahakam</t>
  </si>
  <si>
    <t>Studi Penelitian Chrysotile pada Pemukiman Penduduk dan Industri serta Pemeriksaan Status Kesehatan Kepada Penduduk dan Pekerja Industri Chrysotile’</t>
  </si>
  <si>
    <t>Studi Pengukuran Kematian Neonatal di Kabupaten Serang, Banten</t>
  </si>
  <si>
    <t>DAI Global, LLC USAID Jalin Project WTC 5.</t>
  </si>
  <si>
    <t xml:space="preserve">Subkontraktor Kegiatan Penyiapan Kajian Prastudy Kelayakan beserta Kajian dan/ atau dokumen kajian prastudi kelayakan </t>
  </si>
  <si>
    <t>Subkontraktor Kegiatan Pformulasi Struktur Tarif RS dan Survey Ability  to Pay (ATP) atau Willingness to Pay (WTP)</t>
  </si>
  <si>
    <t>Survey Kepuasan Masyarakat</t>
  </si>
  <si>
    <t>Suku Dinas Kesehatan Jakarta Utara</t>
  </si>
  <si>
    <t>PKM Pademangan</t>
  </si>
  <si>
    <t>Dinas Kesehatan DKI Jakarta</t>
  </si>
  <si>
    <t>Survey Kepuasan Masyarakat dalam rangka Belanja Jasa Konsultansi Management/keuangan/sdm untuk penilaian Suku Dinas Kesehatan Kota Administrasi Jakarta Utara</t>
  </si>
  <si>
    <t xml:space="preserve">Survey Kepuasan Masyarakat di PKM Kec. Tanah Abang </t>
  </si>
  <si>
    <t>Survey Kepuasan Masyarakat di Suku Dinas Kesehatan Kepulauan Seribu</t>
  </si>
  <si>
    <t xml:space="preserve">Survey Kepuasan Masyarakat POKJA UKP dan UKM di PKM Kec. Pademangan </t>
  </si>
  <si>
    <t xml:space="preserve">Survey Kepuasan Masyarakat Pokja UKP dan UKM di PKM Kec. Palmerah </t>
  </si>
  <si>
    <t>Survey Kepuasan Masyarakat Pusat Kesehatan Masyarakat Kecamatan Tanah Abang</t>
  </si>
  <si>
    <t>Pusat Kesehatan Masyarakat Kecamatan Tanah Abang</t>
  </si>
  <si>
    <t>Survival Rate 5-years Breast Cancer Locally Advanced Based on Chemotherapy Neoadjuvan in National Hospital, Jakarta 2011-2016</t>
  </si>
  <si>
    <t>Swakelola Pelaksanaan Test Assessment Mapping Pejabat Struktural dan Fungsional Umum di Lingkungan Pemerintah Kota Padang Panjang Tahun 2019</t>
  </si>
  <si>
    <t>Pemerintah Kota Padang Panjang</t>
  </si>
  <si>
    <t xml:space="preserve">SWAKELOLA PENILAIAN DAN PEMANTUAN RISIKO KESEHATAN (HEALTH RISK ASSESSMENT / HRA DAN MONITORING) 
</t>
  </si>
  <si>
    <t>Talkshow "Online Marketing Strategy For Dessert Preneur dan Healthy Dessert? No Worries!</t>
  </si>
  <si>
    <t xml:space="preserve">TB Chalange </t>
  </si>
  <si>
    <t>KNCV</t>
  </si>
  <si>
    <t>Temu Alumni dan HUT Media Aesculapius</t>
  </si>
  <si>
    <t>The 1st Asian Researcher Symposium 2016 at Balai Sidang, Universitas Indonesia April 25th-26th, 2016</t>
  </si>
  <si>
    <t>The 1st International Conference on Global Health</t>
  </si>
  <si>
    <t>The 1st International Conference on Hospital Administration (ICHA)</t>
  </si>
  <si>
    <t>Departemen Administrasi dan Kebijakan Kesehatan FKMUI| Perhimpunan Manajer Pelayanan Kesehatan Indonesia (PERMAPKIN)</t>
  </si>
  <si>
    <t>The 2 nd International Meeting of Public Health</t>
  </si>
  <si>
    <t>The 2nd International Conference on Hospital Administration</t>
  </si>
  <si>
    <t>The 2nd International Conference on Hospital Administration (ICHA)</t>
  </si>
  <si>
    <t>KPPRI UI| Fakultas Kesehatan Masyarakat UI| BPJS Kesehatan| Departemen Administrasi dan Kebijakan Kesehatan FKMUI</t>
  </si>
  <si>
    <t>The 2nd International Meeting of Public Health</t>
  </si>
  <si>
    <t>The 3rd IMOPH &amp; THE 1st YSSOPH</t>
  </si>
  <si>
    <t>The 48 th Asia-Pacific Consortium for Public Health Conference</t>
  </si>
  <si>
    <t>The Community  Based Survey of Women (CBS)</t>
  </si>
  <si>
    <t>Guttermacher Institute</t>
  </si>
  <si>
    <t xml:space="preserve">The Economic Burden of Diabetes type 2 to Indonesia Health Insurance (JKN) </t>
  </si>
  <si>
    <t>The Effect of Harm Reductions Program on the Injection Behavior of Injection Drug Users in Indonesia</t>
  </si>
  <si>
    <t>The Effectiveness of Health Promotion Strategies for Improving Adolescent Mental Health Literacy</t>
  </si>
  <si>
    <t>The Occupational Safety Climate on Batik SME by using Nordic Occupational Safety Climate Questionnaire (NOSACQ-50) Method In Pekalongan Regency, Central Java- Indonesia</t>
  </si>
  <si>
    <t>THE RAISE OF M-HEALTH STARTUP UTILIZATION IN INDONESIA AS A NEW HEALTH COMMUNICATION MEDIA IN DIGITAL ERA</t>
  </si>
  <si>
    <t>The Risk of Cervical Cancer from Smoking in Indonesia</t>
  </si>
  <si>
    <t>Tim Expert dalam Kegiatan Panel Expert</t>
  </si>
  <si>
    <t>Tim Panel Expert "Workshop Panel Expert Uji Kompetensi Ahli Kesehatan Masyarakat Indonesia (UKAKMI) Tahun 2018"</t>
  </si>
  <si>
    <t>Tim Penilai Green Office Unit eselon I Kementerian Kesehatan Tahun 2016</t>
  </si>
  <si>
    <t>Total Workplace Safety and Health (TWSH) to Preserved and Maintain Workers’ Safety, Health, and Wellbeing: A Literature Review</t>
  </si>
  <si>
    <t xml:space="preserve">Training AVA </t>
  </si>
  <si>
    <t>Training P3K</t>
  </si>
  <si>
    <t>OHSC FKM UI</t>
  </si>
  <si>
    <t>Training Produksi Video Kesehatan Masyarakat</t>
  </si>
  <si>
    <t>Umum (Institusi Pendidikan/Kesehatan, RSUD/RS Pendidikan, Dinas Kesehatan Kabupaten/Kota/Puskesmas/RS Swasta</t>
  </si>
  <si>
    <t>Try Out Uji Kompetensi Ahli Kesehatan Masyarakat Indonesia</t>
  </si>
  <si>
    <t>UI Art War 2014</t>
  </si>
  <si>
    <t>BEM UI</t>
  </si>
  <si>
    <t>https://www.fkm.ui.ac.id/semarak-kemenangan-makara-ungu-di-ui-art-war-2014/</t>
  </si>
  <si>
    <t>Uji Coba Uji Kompetensi Sarjana Kesehatan Masyarakat Indonesia</t>
  </si>
  <si>
    <t>https://www.fkm.ui.ac.id/uji-kompetensi-sarjana-kesehatan-masyarakat-indonesia/</t>
  </si>
  <si>
    <t>Uji Dispersi Dampak dari Debu dan Gas (Dioxin &amp; Furan)</t>
  </si>
  <si>
    <t>Use and Acceptance of Electronics Recording and Reporting on Child Growth Monitoring by Cadre at Integrated Health Post : A Pilot Study</t>
  </si>
  <si>
    <t>User"Long-Term Satisfaction With Post-Disaster Permanent Housing Programs</t>
  </si>
  <si>
    <t>Vehicle traffic monitoring using single camera and embedded systems</t>
  </si>
  <si>
    <t>When Economics and Health Meet</t>
  </si>
  <si>
    <t>Workshop Audit Internal Akademik (AIA)</t>
  </si>
  <si>
    <t>Workshop BBS Program</t>
  </si>
  <si>
    <t>PT Astra Honda Motor</t>
  </si>
  <si>
    <t>Workshop Biosafety</t>
  </si>
  <si>
    <t>Workshop Internalisasi Tata Naskah Dinas &amp; Skema Klasifikasi Arsip untuk Pimpinan Unit Kerja</t>
  </si>
  <si>
    <t>Workshop Item Review Nasional Uji Kompetensi Ahli Kesehatan Masyarakat Indonesia (UKAKMI) Tahun 2018</t>
  </si>
  <si>
    <t>Workshop Item Review Regional Jakarta</t>
  </si>
  <si>
    <t>workshop K3 dengan tema “ Leadership Awareness to Improve HSE Implementation in the Company"</t>
  </si>
  <si>
    <t>PT Indokomas Buana Perkasa</t>
  </si>
  <si>
    <t>Workshop Klinik Akreditasi LAM-PT Kes, Pertemuan Ilmiah Tahunan Ke-1 Kesmas FKK UMJ-APTKMMI 2017</t>
  </si>
  <si>
    <t>Workshop Kurikulum Pendidikan Kesehatan Masyarakat yang diadakan dalam Rangka Pertemuan Ilmiah Tahunan Ke-1 Kesmas FKK UMJ-APTKMMI 2017</t>
  </si>
  <si>
    <t xml:space="preserve">Workshop Meeting Will be Held at the Baltimore Convention Center </t>
  </si>
  <si>
    <t xml:space="preserve">National Academy of Sciences </t>
  </si>
  <si>
    <t>Workshop Panel Expert Komite Nasional UKAKMI</t>
  </si>
  <si>
    <t>Workshop Penulisan Ilmiah dan Hibah Riset</t>
  </si>
  <si>
    <t>Workshop Penulisan Ilmiah Tema: Kupas Tuntas Penulisan Karya Ilmiah</t>
  </si>
  <si>
    <t>Workshop Scholarship university of birmingham</t>
  </si>
  <si>
    <t>https://www.fkm.ui.ac.id/workshop-scholarsip-university-of-birmingham/</t>
  </si>
  <si>
    <t>Yoga For Postpartum Depression : A Systematic Review</t>
  </si>
  <si>
    <t>Studi Hambatan dan Kemudahan Pelaporan Kematian Ibu di Masyarakat</t>
  </si>
  <si>
    <t>1 staff Pengajar (Evi M.) sbg Peneliti utama,</t>
  </si>
  <si>
    <t xml:space="preserve">SSS (Sampling at Site Service)  Menilai feasibilitas penggunaan metode sisterhood dengan berbagai metode pengumpulan data melalui survey di fasilitas kesehatan.
</t>
  </si>
  <si>
    <t>1 staff alumni FKM sbg peneliti utama (Dr. Siti Nurul Q.), 10 orang data collector alumni FKM</t>
  </si>
  <si>
    <t>MADE IN / MADE FOR (Maternal Death from Informant / Maternal Death follow on Review)</t>
  </si>
  <si>
    <t xml:space="preserve">1 staff alumni FKM sbg peneliti utama, (Dr. Siti Nurul Q.) 60 data collector dari alumni dan mahasiswa FKM
</t>
  </si>
  <si>
    <t>Near miss retrospective study</t>
  </si>
  <si>
    <t xml:space="preserve">1 staff pengajar (Dr. Asri. A.) sebagai Peneliti Utama 1. Staff alumni FKM sbg research Assistant" </t>
  </si>
  <si>
    <t>Study retrospective perinatal</t>
  </si>
  <si>
    <t xml:space="preserve">1 staff pengajar (Dr. Asri. A.) sebagai Peneliti Utama 1. Staff alumni FKM sbg research Assistant Dari 4286 bayi, - RSU Serang, Pandeglang, RS Kencana dan RS Budi Asih
</t>
  </si>
  <si>
    <t>Studi etnografi (konsekwensi kesehatan, sosilan dan buday dari kehamilan dan persalinan)</t>
  </si>
  <si>
    <t xml:space="preserve">1 staff pengajar (Dr. Asri. A.) sebagai Peneliti Utama 1. Staff alumni FKM sbg research Assistant </t>
  </si>
  <si>
    <t>Equity (Menentukan kelayakan metode dalam pemerataan kesehatan maternal)</t>
  </si>
  <si>
    <t>Desa di Serang, 2 staff pengajar FKM sbg Peneliti Utama (Dr. Mardiati dan Amila M)</t>
  </si>
  <si>
    <t>Cost of care ( biaya perawatan, sumber biaya  obstetri di Rumah sakit untuk kasus nearmiss, persalinan normal dan Sectio Cesaria dan konsekuesi katastropik yang harus ditanggung pasien)</t>
  </si>
  <si>
    <t xml:space="preserve">1. staff Pengajara FKM (Dr. Mardiati)
8 data collector alumni FKM
</t>
  </si>
  <si>
    <t>Pemetaan dengan GPS (Global Positioning System) dan analisa data Bakosutrannal</t>
  </si>
  <si>
    <t xml:space="preserve">1 staff Mahasiswa S2 FKM sebagai Peneliti Utama (Eko. P)
1 staff alumni FKM sbg Research Assistant
</t>
  </si>
  <si>
    <t xml:space="preserve">PQOC (Perpective Quality of Care) (FGD, Indept Inteview, observasi, dll) dan dengan pendekatan Grounded Theory </t>
  </si>
  <si>
    <t xml:space="preserve">2. staff Pengajar (Dr. Endang A. dan  Dra Evi. M.)
2. Alumni FKM
</t>
  </si>
  <si>
    <t>Inventory Sarana dan Prasarana (pelayanan KIA bidan)</t>
  </si>
  <si>
    <t>1. Staff Pengajar, (Dr. Mardiati).4. Alumni FKM</t>
  </si>
  <si>
    <t>Jumlah</t>
  </si>
  <si>
    <r>
      <t>§</t>
    </r>
    <r>
      <rPr>
        <sz val="10"/>
        <color theme="1"/>
        <rFont val="Times New Roman"/>
        <family val="1"/>
      </rPr>
      <t>  Analisis Dampak Kesehatan Lingkungan</t>
    </r>
  </si>
  <si>
    <r>
      <t>§</t>
    </r>
    <r>
      <rPr>
        <sz val="10"/>
        <color theme="1"/>
        <rFont val="Times New Roman"/>
        <family val="1"/>
      </rPr>
      <t>  Surveilans Penyakit Berbasis Wilayah</t>
    </r>
  </si>
  <si>
    <r>
      <t>§</t>
    </r>
    <r>
      <rPr>
        <sz val="10"/>
        <color theme="1"/>
        <rFont val="Times New Roman"/>
        <family val="1"/>
      </rPr>
      <t>  Epidemiologi Penyakit Terkait Pencemaran Lingkungan</t>
    </r>
  </si>
  <si>
    <r>
      <t>§</t>
    </r>
    <r>
      <rPr>
        <sz val="10"/>
        <color theme="1"/>
        <rFont val="Times New Roman"/>
        <family val="1"/>
      </rPr>
      <t>  Telaah Kritis Epidemiologi Kesehatan Lingkungan</t>
    </r>
  </si>
  <si>
    <r>
      <t>§</t>
    </r>
    <r>
      <rPr>
        <sz val="10"/>
        <color theme="1"/>
        <rFont val="Times New Roman"/>
        <family val="1"/>
      </rPr>
      <t>  Epidemiologi Manajemen Pelayanan Kesehatan</t>
    </r>
  </si>
  <si>
    <r>
      <t>§</t>
    </r>
    <r>
      <rPr>
        <sz val="10"/>
        <color theme="1"/>
        <rFont val="Times New Roman"/>
        <family val="1"/>
      </rPr>
      <t>  Manajemen Keuangan OPK (RS)</t>
    </r>
  </si>
  <si>
    <r>
      <rPr>
        <i/>
        <sz val="10"/>
        <color rgb="FF000000"/>
        <rFont val="Times New Roman"/>
        <family val="1"/>
      </rPr>
      <t>  Goal 2</t>
    </r>
  </si>
  <si>
    <r>
      <rPr>
        <i/>
        <sz val="10"/>
        <color rgb="FF000000"/>
        <rFont val="Times New Roman"/>
        <family val="1"/>
      </rPr>
      <t>  Zero Hunger</t>
    </r>
  </si>
  <si>
    <r>
      <rPr>
        <i/>
        <sz val="10"/>
        <color rgb="FF000000"/>
        <rFont val="Times New Roman"/>
        <family val="1"/>
      </rPr>
      <t> End hunger, achieve food security and improved nutrition, and promote sustainable agriculture.</t>
    </r>
  </si>
  <si>
    <r>
      <t>§</t>
    </r>
    <r>
      <rPr>
        <sz val="10"/>
        <color theme="1"/>
        <rFont val="Times New Roman"/>
        <family val="1"/>
      </rPr>
      <t>  Dasar Gizi Kesehatan masyarakat</t>
    </r>
  </si>
  <si>
    <r>
      <t>§</t>
    </r>
    <r>
      <rPr>
        <sz val="10"/>
        <color theme="1"/>
        <rFont val="Times New Roman"/>
        <family val="1"/>
      </rPr>
      <t>  Dasar Kesehatan Lingkungan</t>
    </r>
  </si>
  <si>
    <r>
      <t>§</t>
    </r>
    <r>
      <rPr>
        <sz val="10"/>
        <color theme="1"/>
        <rFont val="Times New Roman"/>
        <family val="1"/>
      </rPr>
      <t>  Epidemiologi Gizi</t>
    </r>
  </si>
  <si>
    <r>
      <t>§</t>
    </r>
    <r>
      <rPr>
        <sz val="10"/>
        <color theme="1"/>
        <rFont val="Times New Roman"/>
        <family val="1"/>
      </rPr>
      <t>  Gizi untuk Kesehatan Reproduksi</t>
    </r>
  </si>
  <si>
    <r>
      <t>§</t>
    </r>
    <r>
      <rPr>
        <sz val="10"/>
        <color theme="1"/>
        <rFont val="Times New Roman"/>
        <family val="1"/>
      </rPr>
      <t>  Metabolisme Energi dan Gizi Makro</t>
    </r>
  </si>
  <si>
    <r>
      <t>§</t>
    </r>
    <r>
      <rPr>
        <sz val="10"/>
        <color theme="1"/>
        <rFont val="Times New Roman"/>
        <family val="1"/>
      </rPr>
      <t>  Metabolisme Zat Gizi Mikro</t>
    </r>
  </si>
  <si>
    <r>
      <t>§</t>
    </r>
    <r>
      <rPr>
        <sz val="10"/>
        <color theme="1"/>
        <rFont val="Times New Roman"/>
        <family val="1"/>
      </rPr>
      <t>  Dasar-dasar Ilmu Gizi</t>
    </r>
  </si>
  <si>
    <r>
      <t>§</t>
    </r>
    <r>
      <rPr>
        <sz val="10"/>
        <color theme="1"/>
        <rFont val="Times New Roman"/>
        <family val="1"/>
      </rPr>
      <t>  Gizi dalam Daur Kehidupan</t>
    </r>
  </si>
  <si>
    <r>
      <t>§</t>
    </r>
    <r>
      <rPr>
        <sz val="10"/>
        <color theme="1"/>
        <rFont val="Times New Roman"/>
        <family val="1"/>
      </rPr>
      <t>  Ilmu Bahan Makanan</t>
    </r>
  </si>
  <si>
    <r>
      <t>§</t>
    </r>
    <r>
      <rPr>
        <sz val="10"/>
        <color theme="1"/>
        <rFont val="Times New Roman"/>
        <family val="1"/>
      </rPr>
      <t>  Analisis Zat Gizi</t>
    </r>
  </si>
  <si>
    <r>
      <t>§</t>
    </r>
    <r>
      <rPr>
        <sz val="10"/>
        <color theme="1"/>
        <rFont val="Times New Roman"/>
        <family val="1"/>
      </rPr>
      <t>  Teknologi Pangan</t>
    </r>
  </si>
  <si>
    <r>
      <t>§</t>
    </r>
    <r>
      <rPr>
        <sz val="10"/>
        <color theme="1"/>
        <rFont val="Times New Roman"/>
        <family val="1"/>
      </rPr>
      <t>  Penilaian Status Gizi</t>
    </r>
  </si>
  <si>
    <r>
      <t>§</t>
    </r>
    <r>
      <rPr>
        <sz val="10"/>
        <color theme="1"/>
        <rFont val="Times New Roman"/>
        <family val="1"/>
      </rPr>
      <t>  Dasar-dasarKulinari</t>
    </r>
  </si>
  <si>
    <r>
      <t>§</t>
    </r>
    <r>
      <rPr>
        <sz val="10"/>
        <color theme="1"/>
        <rFont val="Times New Roman"/>
        <family val="1"/>
      </rPr>
      <t>  Issue Gizi Terkini</t>
    </r>
  </si>
  <si>
    <r>
      <t>§</t>
    </r>
    <r>
      <rPr>
        <sz val="10"/>
        <color theme="1"/>
        <rFont val="Times New Roman"/>
        <family val="1"/>
      </rPr>
      <t>  Dasar-dasar Manajemen</t>
    </r>
  </si>
  <si>
    <r>
      <t>§</t>
    </r>
    <r>
      <rPr>
        <sz val="10"/>
        <color theme="1"/>
        <rFont val="Times New Roman"/>
        <family val="1"/>
      </rPr>
      <t>  Manajemen Industri Pelayanan Makanan</t>
    </r>
  </si>
  <si>
    <r>
      <t>§</t>
    </r>
    <r>
      <rPr>
        <sz val="10"/>
        <color theme="1"/>
        <rFont val="Times New Roman"/>
        <family val="1"/>
      </rPr>
      <t>  Konseling Gizi</t>
    </r>
  </si>
  <si>
    <r>
      <t>§</t>
    </r>
    <r>
      <rPr>
        <sz val="10"/>
        <color theme="1"/>
        <rFont val="Times New Roman"/>
        <family val="1"/>
      </rPr>
      <t>  Perencanaan dan Evaluasi Program Gizi</t>
    </r>
  </si>
  <si>
    <r>
      <t>§</t>
    </r>
    <r>
      <rPr>
        <sz val="10"/>
        <color theme="1"/>
        <rFont val="Times New Roman"/>
        <family val="1"/>
      </rPr>
      <t xml:space="preserve">  Gizi Perkotaan </t>
    </r>
  </si>
  <si>
    <r>
      <t>§</t>
    </r>
    <r>
      <rPr>
        <sz val="10"/>
        <color theme="1"/>
        <rFont val="Times New Roman"/>
        <family val="1"/>
      </rPr>
      <t>  Positive Deviance dalam Bidang Gizi</t>
    </r>
  </si>
  <si>
    <r>
      <t>§</t>
    </r>
    <r>
      <rPr>
        <sz val="10"/>
        <color theme="1"/>
        <rFont val="Times New Roman"/>
        <family val="1"/>
      </rPr>
      <t>  Gizi Kebugaran dan Olahraga</t>
    </r>
  </si>
  <si>
    <r>
      <t>§</t>
    </r>
    <r>
      <rPr>
        <sz val="10"/>
        <color theme="1"/>
        <rFont val="Times New Roman"/>
        <family val="1"/>
      </rPr>
      <t>  Pendidikan Gizi</t>
    </r>
  </si>
  <si>
    <r>
      <t>§</t>
    </r>
    <r>
      <rPr>
        <sz val="10"/>
        <color theme="1"/>
        <rFont val="Times New Roman"/>
        <family val="1"/>
      </rPr>
      <t>  Kontaminasi Pangan dan Makanan</t>
    </r>
  </si>
  <si>
    <r>
      <t>§</t>
    </r>
    <r>
      <rPr>
        <sz val="10"/>
        <color theme="1"/>
        <rFont val="Times New Roman"/>
        <family val="1"/>
      </rPr>
      <t>  Kesehatan Lingkungan Pertanian dan Peternakan</t>
    </r>
  </si>
  <si>
    <r>
      <t>§</t>
    </r>
    <r>
      <rPr>
        <sz val="10"/>
        <color theme="1"/>
        <rFont val="Times New Roman"/>
        <family val="1"/>
      </rPr>
      <t>  Energi dan Zat Gizi Makro</t>
    </r>
  </si>
  <si>
    <r>
      <t>§</t>
    </r>
    <r>
      <rPr>
        <sz val="10"/>
        <color theme="1"/>
        <rFont val="Times New Roman"/>
        <family val="1"/>
      </rPr>
      <t>  Zat Gizi Mikro</t>
    </r>
  </si>
  <si>
    <r>
      <t>§</t>
    </r>
    <r>
      <rPr>
        <sz val="10"/>
        <color theme="1"/>
        <rFont val="Times New Roman"/>
        <family val="1"/>
      </rPr>
      <t>  Gizi dan Penyakit</t>
    </r>
  </si>
  <si>
    <r>
      <t>§</t>
    </r>
    <r>
      <rPr>
        <sz val="10"/>
        <color theme="1"/>
        <rFont val="Times New Roman"/>
        <family val="1"/>
      </rPr>
      <t>  Promosi Gizi</t>
    </r>
  </si>
  <si>
    <r>
      <t>§</t>
    </r>
    <r>
      <rPr>
        <sz val="10"/>
        <color theme="1"/>
        <rFont val="Times New Roman"/>
        <family val="1"/>
      </rPr>
      <t>  Aplikasi Pendekatan Positive Deviance dalam Bidang Gizi</t>
    </r>
  </si>
  <si>
    <r>
      <t>§</t>
    </r>
    <r>
      <rPr>
        <sz val="10"/>
        <color theme="1"/>
        <rFont val="Times New Roman"/>
        <family val="1"/>
      </rPr>
      <t>  Gizi Darurat</t>
    </r>
  </si>
  <si>
    <r>
      <t>§</t>
    </r>
    <r>
      <rPr>
        <sz val="10"/>
        <color theme="1"/>
        <rFont val="Times New Roman"/>
        <family val="1"/>
      </rPr>
      <t>  Analisis Kebijakan dan Program Gizi Kesehatan Masyarakat</t>
    </r>
  </si>
  <si>
    <r>
      <t>§</t>
    </r>
    <r>
      <rPr>
        <sz val="10"/>
        <color theme="1"/>
        <rFont val="Times New Roman"/>
        <family val="1"/>
      </rPr>
      <t>  Pengamanan Pangan dan Pencegahan Keracunan Makanan dan Vektor</t>
    </r>
  </si>
  <si>
    <r>
      <t>§</t>
    </r>
    <r>
      <rPr>
        <sz val="10"/>
        <color theme="1"/>
        <rFont val="Times New Roman"/>
        <family val="1"/>
      </rPr>
      <t>  Gizi Kesehatan dan Reproduksi Perempuan</t>
    </r>
  </si>
  <si>
    <r>
      <rPr>
        <i/>
        <sz val="10"/>
        <color rgb="FF000000"/>
        <rFont val="Times New Roman"/>
        <family val="1"/>
      </rPr>
      <t> Goal 3</t>
    </r>
  </si>
  <si>
    <r>
      <t>§</t>
    </r>
    <r>
      <rPr>
        <sz val="10"/>
        <color theme="1"/>
        <rFont val="Times New Roman"/>
        <family val="1"/>
      </rPr>
      <t>  Ilmu Biomedik Dasar 1</t>
    </r>
  </si>
  <si>
    <r>
      <t>§</t>
    </r>
    <r>
      <rPr>
        <sz val="10"/>
        <color theme="1"/>
        <rFont val="Times New Roman"/>
        <family val="1"/>
      </rPr>
      <t>  Kolaborasi dan Kerjasama Tim Kesehatan 1</t>
    </r>
  </si>
  <si>
    <r>
      <t>§</t>
    </r>
    <r>
      <rPr>
        <sz val="10"/>
        <color theme="1"/>
        <rFont val="Times New Roman"/>
        <family val="1"/>
      </rPr>
      <t>  Dasar Kesehatan Masyarakat</t>
    </r>
  </si>
  <si>
    <r>
      <t>§</t>
    </r>
    <r>
      <rPr>
        <sz val="10"/>
        <color theme="1"/>
        <rFont val="Times New Roman"/>
        <family val="1"/>
      </rPr>
      <t>  Kesehatan Global</t>
    </r>
  </si>
  <si>
    <r>
      <t>§</t>
    </r>
    <r>
      <rPr>
        <sz val="10"/>
        <color theme="1"/>
        <rFont val="Times New Roman"/>
        <family val="1"/>
      </rPr>
      <t>  Kolaborasi dan Kerjasama Tim Kesehatan 2</t>
    </r>
  </si>
  <si>
    <r>
      <t>§</t>
    </r>
    <r>
      <rPr>
        <sz val="10"/>
        <color theme="1"/>
        <rFont val="Times New Roman"/>
        <family val="1"/>
      </rPr>
      <t>  Epidemiologi</t>
    </r>
  </si>
  <si>
    <r>
      <t>§</t>
    </r>
    <r>
      <rPr>
        <sz val="10"/>
        <color theme="1"/>
        <rFont val="Times New Roman"/>
        <family val="1"/>
      </rPr>
      <t>  Epidemiologi Intermediet</t>
    </r>
  </si>
  <si>
    <r>
      <t>§</t>
    </r>
    <r>
      <rPr>
        <sz val="10"/>
        <color theme="1"/>
        <rFont val="Times New Roman"/>
        <family val="1"/>
      </rPr>
      <t>  Ilmu Biomedik Dasar 2</t>
    </r>
  </si>
  <si>
    <r>
      <t>§</t>
    </r>
    <r>
      <rPr>
        <sz val="10"/>
        <color theme="1"/>
        <rFont val="Times New Roman"/>
        <family val="1"/>
      </rPr>
      <t>  Biomedik</t>
    </r>
  </si>
  <si>
    <r>
      <t>§</t>
    </r>
    <r>
      <rPr>
        <sz val="10"/>
        <color theme="1"/>
        <rFont val="Times New Roman"/>
        <family val="1"/>
      </rPr>
      <t>  Promosi Kesehatan</t>
    </r>
  </si>
  <si>
    <r>
      <t>§</t>
    </r>
    <r>
      <rPr>
        <sz val="10"/>
        <color theme="1"/>
        <rFont val="Times New Roman"/>
        <family val="1"/>
      </rPr>
      <t>  Dasar Siologi dan Antropologi Kesehatan</t>
    </r>
  </si>
  <si>
    <r>
      <t>§</t>
    </r>
    <r>
      <rPr>
        <sz val="10"/>
        <color theme="1"/>
        <rFont val="Times New Roman"/>
        <family val="1"/>
      </rPr>
      <t>  Dasar Keselamatan dan Kesehatan Kerja</t>
    </r>
  </si>
  <si>
    <r>
      <t>§</t>
    </r>
    <r>
      <rPr>
        <sz val="10"/>
        <color theme="1"/>
        <rFont val="Times New Roman"/>
        <family val="1"/>
      </rPr>
      <t>  Dasar Kesehatan Reproduksi</t>
    </r>
  </si>
  <si>
    <r>
      <t>§</t>
    </r>
    <r>
      <rPr>
        <sz val="10"/>
        <color theme="1"/>
        <rFont val="Times New Roman"/>
        <family val="1"/>
      </rPr>
      <t>  Epidemiologi Penyakit Menular</t>
    </r>
  </si>
  <si>
    <r>
      <t>§</t>
    </r>
    <r>
      <rPr>
        <sz val="10"/>
        <color theme="1"/>
        <rFont val="Times New Roman"/>
        <family val="1"/>
      </rPr>
      <t>  Epidemiologi Penyakit Tidak Menular</t>
    </r>
  </si>
  <si>
    <r>
      <t>§</t>
    </r>
    <r>
      <rPr>
        <sz val="10"/>
        <color theme="1"/>
        <rFont val="Times New Roman"/>
        <family val="1"/>
      </rPr>
      <t>  Perencanaan, Pemantauan dan Penilaian Program Kesehatan</t>
    </r>
  </si>
  <si>
    <r>
      <t>§</t>
    </r>
    <r>
      <rPr>
        <sz val="10"/>
        <color theme="1"/>
        <rFont val="Times New Roman"/>
        <family val="1"/>
      </rPr>
      <t>  Dasar dan Hukum Asuransi Kesehatan</t>
    </r>
  </si>
  <si>
    <r>
      <t>§</t>
    </r>
    <r>
      <rPr>
        <sz val="10"/>
        <color theme="1"/>
        <rFont val="Times New Roman"/>
        <family val="1"/>
      </rPr>
      <t>  Asuransi Kesehatan Komersial dan Managed Care</t>
    </r>
  </si>
  <si>
    <r>
      <t>§</t>
    </r>
    <r>
      <rPr>
        <sz val="10"/>
        <color theme="1"/>
        <rFont val="Times New Roman"/>
        <family val="1"/>
      </rPr>
      <t>  Terminologi Medik dan Klasifikasi Penyakit</t>
    </r>
  </si>
  <si>
    <r>
      <t>§</t>
    </r>
    <r>
      <rPr>
        <sz val="10"/>
        <color theme="1"/>
        <rFont val="Times New Roman"/>
        <family val="1"/>
      </rPr>
      <t>  Manajemen Logistik Kesehatan</t>
    </r>
  </si>
  <si>
    <r>
      <t>§</t>
    </r>
    <r>
      <rPr>
        <sz val="10"/>
        <color theme="1"/>
        <rFont val="Times New Roman"/>
        <family val="1"/>
      </rPr>
      <t>  Asuransi Kesehatan Sosial di Berbagai Negara</t>
    </r>
  </si>
  <si>
    <r>
      <t>§</t>
    </r>
    <r>
      <rPr>
        <sz val="10"/>
        <color theme="1"/>
        <rFont val="Times New Roman"/>
        <family val="1"/>
      </rPr>
      <t>  Farmasi Askes</t>
    </r>
  </si>
  <si>
    <r>
      <t>§</t>
    </r>
    <r>
      <rPr>
        <sz val="10"/>
        <color theme="1"/>
        <rFont val="Times New Roman"/>
        <family val="1"/>
      </rPr>
      <t>  Tata Kelola Institusi Pelayanan Kesehatan</t>
    </r>
  </si>
  <si>
    <r>
      <t>§</t>
    </r>
    <r>
      <rPr>
        <sz val="10"/>
        <color theme="1"/>
        <rFont val="Times New Roman"/>
        <family val="1"/>
      </rPr>
      <t>  Metode Perencaan dan Penganggaran Kesehatan</t>
    </r>
  </si>
  <si>
    <r>
      <t>§</t>
    </r>
    <r>
      <rPr>
        <sz val="10"/>
        <color theme="1"/>
        <rFont val="Times New Roman"/>
        <family val="1"/>
      </rPr>
      <t>  Peraturan dan Perundang-undangan Utama di Bidang Kesehatan</t>
    </r>
  </si>
  <si>
    <r>
      <t>§</t>
    </r>
    <r>
      <rPr>
        <sz val="10"/>
        <color theme="1"/>
        <rFont val="Times New Roman"/>
        <family val="1"/>
      </rPr>
      <t>  Investigasi Wabah</t>
    </r>
  </si>
  <si>
    <r>
      <t>§</t>
    </r>
    <r>
      <rPr>
        <sz val="10"/>
        <color theme="1"/>
        <rFont val="Times New Roman"/>
        <family val="1"/>
      </rPr>
      <t>  Pengantar Epidemiologi AIDS</t>
    </r>
  </si>
  <si>
    <r>
      <t>§</t>
    </r>
    <r>
      <rPr>
        <sz val="10"/>
        <color theme="1"/>
        <rFont val="Times New Roman"/>
        <family val="1"/>
      </rPr>
      <t>  Epidemiologi Kesehatan Kerja</t>
    </r>
  </si>
  <si>
    <r>
      <t>§</t>
    </r>
    <r>
      <rPr>
        <sz val="10"/>
        <color theme="1"/>
        <rFont val="Times New Roman"/>
        <family val="1"/>
      </rPr>
      <t>  Epidemiologi Kesehatan Reproduksi</t>
    </r>
  </si>
  <si>
    <r>
      <t>§</t>
    </r>
    <r>
      <rPr>
        <sz val="10"/>
        <color theme="1"/>
        <rFont val="Times New Roman"/>
        <family val="1"/>
      </rPr>
      <t>  Program Penanggulangan Penyakit</t>
    </r>
  </si>
  <si>
    <r>
      <t>§</t>
    </r>
    <r>
      <rPr>
        <sz val="10"/>
        <color theme="1"/>
        <rFont val="Times New Roman"/>
        <family val="1"/>
      </rPr>
      <t>  Manajemen Program Promosi Kesehatan</t>
    </r>
  </si>
  <si>
    <r>
      <t>§</t>
    </r>
    <r>
      <rPr>
        <sz val="10"/>
        <color theme="1"/>
        <rFont val="Times New Roman"/>
        <family val="1"/>
      </rPr>
      <t>  Aplikasi Promosi Kesehatan di Berbagai Tatanan</t>
    </r>
  </si>
  <si>
    <r>
      <t>§</t>
    </r>
    <r>
      <rPr>
        <sz val="10"/>
        <color theme="1"/>
        <rFont val="Times New Roman"/>
        <family val="1"/>
      </rPr>
      <t>  Pencegahan dan Penanggulangan Penyalahgunaan Narkoba</t>
    </r>
  </si>
  <si>
    <r>
      <t>§</t>
    </r>
    <r>
      <rPr>
        <sz val="10"/>
        <color theme="1"/>
        <rFont val="Times New Roman"/>
        <family val="1"/>
      </rPr>
      <t>  Sistem Reproduksi dan Kesehatan Lanjut Usia</t>
    </r>
  </si>
  <si>
    <r>
      <t>§</t>
    </r>
    <r>
      <rPr>
        <sz val="10"/>
        <color theme="1"/>
        <rFont val="Times New Roman"/>
        <family val="1"/>
      </rPr>
      <t>  Kesehatan Maternal dan Neonatal</t>
    </r>
  </si>
  <si>
    <r>
      <t>§</t>
    </r>
    <r>
      <rPr>
        <sz val="10"/>
        <color theme="1"/>
        <rFont val="Times New Roman"/>
        <family val="1"/>
      </rPr>
      <t>  Pengembangan Intervensi Kesehatan Reproduksi</t>
    </r>
  </si>
  <si>
    <r>
      <t>§</t>
    </r>
    <r>
      <rPr>
        <sz val="10"/>
        <color theme="1"/>
        <rFont val="Times New Roman"/>
        <family val="1"/>
      </rPr>
      <t>  Kesehatan Reproduksi Remaja 1</t>
    </r>
  </si>
  <si>
    <r>
      <t>§</t>
    </r>
    <r>
      <rPr>
        <sz val="10"/>
        <color theme="1"/>
        <rFont val="Times New Roman"/>
        <family val="1"/>
      </rPr>
      <t>  Konseling dalam Kesehatan Reproduksi</t>
    </r>
  </si>
  <si>
    <r>
      <t>§</t>
    </r>
    <r>
      <rPr>
        <sz val="10"/>
        <color theme="1"/>
        <rFont val="Times New Roman"/>
        <family val="1"/>
      </rPr>
      <t>  Manajemen Pelayanan Kesehatan Reproduksi</t>
    </r>
  </si>
  <si>
    <r>
      <t>§</t>
    </r>
    <r>
      <rPr>
        <sz val="10"/>
        <color theme="1"/>
        <rFont val="Times New Roman"/>
        <family val="1"/>
      </rPr>
      <t>  Keluarga Berencana, Kontrasepsi dan Infertilitas</t>
    </r>
  </si>
  <si>
    <r>
      <t>§</t>
    </r>
    <r>
      <rPr>
        <sz val="10"/>
        <color theme="1"/>
        <rFont val="Times New Roman"/>
        <family val="1"/>
      </rPr>
      <t>  Infeksi Saluran Reproduksi dan HIV/AIDS</t>
    </r>
  </si>
  <si>
    <r>
      <t>§</t>
    </r>
    <r>
      <rPr>
        <sz val="10"/>
        <color theme="1"/>
        <rFont val="Times New Roman"/>
        <family val="1"/>
      </rPr>
      <t>  Pengalaman Belajar lapangan 1</t>
    </r>
  </si>
  <si>
    <r>
      <t>§</t>
    </r>
    <r>
      <rPr>
        <sz val="10"/>
        <color theme="1"/>
        <rFont val="Times New Roman"/>
        <family val="1"/>
      </rPr>
      <t>  Pengalaman Belajar lapangan 2</t>
    </r>
  </si>
  <si>
    <r>
      <t>§</t>
    </r>
    <r>
      <rPr>
        <sz val="10"/>
        <color theme="1"/>
        <rFont val="Times New Roman"/>
        <family val="1"/>
      </rPr>
      <t>  Kerja Praktik Kesehatan Masyarakat</t>
    </r>
  </si>
  <si>
    <r>
      <t>§</t>
    </r>
    <r>
      <rPr>
        <sz val="10"/>
        <color theme="1"/>
        <rFont val="Times New Roman"/>
        <family val="1"/>
      </rPr>
      <t>  Fisiologi</t>
    </r>
  </si>
  <si>
    <r>
      <t>§</t>
    </r>
    <r>
      <rPr>
        <sz val="10"/>
        <color theme="1"/>
        <rFont val="Times New Roman"/>
        <family val="1"/>
      </rPr>
      <t>  Kimia Organik</t>
    </r>
  </si>
  <si>
    <r>
      <t>§</t>
    </r>
    <r>
      <rPr>
        <sz val="10"/>
        <color theme="1"/>
        <rFont val="Times New Roman"/>
        <family val="1"/>
      </rPr>
      <t>  Patofisiologi Penyakit</t>
    </r>
  </si>
  <si>
    <r>
      <t>§</t>
    </r>
    <r>
      <rPr>
        <sz val="10"/>
        <color theme="1"/>
        <rFont val="Times New Roman"/>
        <family val="1"/>
      </rPr>
      <t>  Biokimia 2</t>
    </r>
  </si>
  <si>
    <r>
      <t>§</t>
    </r>
    <r>
      <rPr>
        <sz val="10"/>
        <color theme="1"/>
        <rFont val="Times New Roman"/>
        <family val="1"/>
      </rPr>
      <t>  Antropologi</t>
    </r>
  </si>
  <si>
    <r>
      <t>§</t>
    </r>
    <r>
      <rPr>
        <sz val="10"/>
        <color theme="1"/>
        <rFont val="Times New Roman"/>
        <family val="1"/>
      </rPr>
      <t>  Sosiologi</t>
    </r>
  </si>
  <si>
    <r>
      <t>§</t>
    </r>
    <r>
      <rPr>
        <sz val="10"/>
        <color theme="1"/>
        <rFont val="Times New Roman"/>
        <family val="1"/>
      </rPr>
      <t>  Dietetika Penyakit Infeksi dan Defisiensi</t>
    </r>
  </si>
  <si>
    <r>
      <t>§</t>
    </r>
    <r>
      <rPr>
        <sz val="10"/>
        <color theme="1"/>
        <rFont val="Times New Roman"/>
        <family val="1"/>
      </rPr>
      <t>  Dietetika Penyakit Tidak Menular</t>
    </r>
  </si>
  <si>
    <r>
      <t>§</t>
    </r>
    <r>
      <rPr>
        <sz val="10"/>
        <color theme="1"/>
        <rFont val="Times New Roman"/>
        <family val="1"/>
      </rPr>
      <t>  Praktik Kerja Bidang Gizi Masyarakat</t>
    </r>
  </si>
  <si>
    <r>
      <t>§</t>
    </r>
    <r>
      <rPr>
        <sz val="10"/>
        <color theme="1"/>
        <rFont val="Times New Roman"/>
        <family val="1"/>
      </rPr>
      <t>  Praktik Kerja Bidang Dietetika</t>
    </r>
  </si>
  <si>
    <r>
      <t>§</t>
    </r>
    <r>
      <rPr>
        <sz val="10"/>
        <color theme="1"/>
        <rFont val="Times New Roman"/>
        <family val="1"/>
      </rPr>
      <t>  Dasar-dasar Kesehatan Lingkungan</t>
    </r>
  </si>
  <si>
    <r>
      <t>§</t>
    </r>
    <r>
      <rPr>
        <sz val="10"/>
        <color theme="1"/>
        <rFont val="Times New Roman"/>
        <family val="1"/>
      </rPr>
      <t>  Dasar Penyakit Berbasis Lingkungan</t>
    </r>
  </si>
  <si>
    <r>
      <t>§</t>
    </r>
    <r>
      <rPr>
        <sz val="10"/>
        <color theme="1"/>
        <rFont val="Times New Roman"/>
        <family val="1"/>
      </rPr>
      <t>  Vektor Penyakit dan Kesehatan</t>
    </r>
  </si>
  <si>
    <r>
      <t>§</t>
    </r>
    <r>
      <rPr>
        <sz val="10"/>
        <color theme="1"/>
        <rFont val="Times New Roman"/>
        <family val="1"/>
      </rPr>
      <t>  Pencemaran Air dan Tanah</t>
    </r>
  </si>
  <si>
    <r>
      <t>§</t>
    </r>
    <r>
      <rPr>
        <sz val="10"/>
        <color theme="1"/>
        <rFont val="Times New Roman"/>
        <family val="1"/>
      </rPr>
      <t>  Kerja Lapangan Kesehatan Lingkungan 1</t>
    </r>
  </si>
  <si>
    <r>
      <t>§</t>
    </r>
    <r>
      <rPr>
        <sz val="10"/>
        <color theme="1"/>
        <rFont val="Times New Roman"/>
        <family val="1"/>
      </rPr>
      <t>  Kerja Lapangan Kesehatan Lingkungan 2</t>
    </r>
  </si>
  <si>
    <r>
      <t>§</t>
    </r>
    <r>
      <rPr>
        <sz val="10"/>
        <color theme="1"/>
        <rFont val="Times New Roman"/>
        <family val="1"/>
      </rPr>
      <t>  Kerja Lapangan Kesehatan Lingkungan Berbasis Institusi</t>
    </r>
  </si>
  <si>
    <r>
      <t>§</t>
    </r>
    <r>
      <rPr>
        <sz val="10"/>
        <color theme="1"/>
        <rFont val="Times New Roman"/>
        <family val="1"/>
      </rPr>
      <t>  Fisiologi Kerja</t>
    </r>
  </si>
  <si>
    <r>
      <t>§</t>
    </r>
    <r>
      <rPr>
        <sz val="10"/>
        <color theme="1"/>
        <rFont val="Times New Roman"/>
        <family val="1"/>
      </rPr>
      <t>  Ergonomi</t>
    </r>
  </si>
  <si>
    <r>
      <t>§</t>
    </r>
    <r>
      <rPr>
        <sz val="10"/>
        <color theme="1"/>
        <rFont val="Times New Roman"/>
        <family val="1"/>
      </rPr>
      <t>  Faktor Manusia dalam K3</t>
    </r>
  </si>
  <si>
    <r>
      <t>§</t>
    </r>
    <r>
      <rPr>
        <sz val="10"/>
        <color theme="1"/>
        <rFont val="Times New Roman"/>
        <family val="1"/>
      </rPr>
      <t>  Dasar Keselamatn</t>
    </r>
  </si>
  <si>
    <r>
      <t>§</t>
    </r>
    <r>
      <rPr>
        <sz val="10"/>
        <color theme="1"/>
        <rFont val="Times New Roman"/>
        <family val="1"/>
      </rPr>
      <t>  Penilaian Faktor Manusia</t>
    </r>
  </si>
  <si>
    <r>
      <t>§</t>
    </r>
    <r>
      <rPr>
        <sz val="10"/>
        <color theme="1"/>
        <rFont val="Times New Roman"/>
        <family val="1"/>
      </rPr>
      <t>  Penyakit Akibat Kerja dan Surveilans</t>
    </r>
  </si>
  <si>
    <r>
      <t>§</t>
    </r>
    <r>
      <rPr>
        <sz val="10"/>
        <color theme="1"/>
        <rFont val="Times New Roman"/>
        <family val="1"/>
      </rPr>
      <t>  Manajemen Kualitas Udara dalam Ruangan dan Ventilasi Industri</t>
    </r>
  </si>
  <si>
    <r>
      <t>§</t>
    </r>
    <r>
      <rPr>
        <sz val="10"/>
        <color theme="1"/>
        <rFont val="Times New Roman"/>
        <family val="1"/>
      </rPr>
      <t>  Kesalahan Manusia dan Pencegahannya</t>
    </r>
  </si>
  <si>
    <r>
      <t>§</t>
    </r>
    <r>
      <rPr>
        <sz val="10"/>
        <color theme="1"/>
        <rFont val="Times New Roman"/>
        <family val="1"/>
      </rPr>
      <t>  Manajemen K3</t>
    </r>
  </si>
  <si>
    <r>
      <t>§</t>
    </r>
    <r>
      <rPr>
        <sz val="10"/>
        <color theme="1"/>
        <rFont val="Times New Roman"/>
        <family val="1"/>
      </rPr>
      <t>  Pelayanan Kesehatan Kerja</t>
    </r>
  </si>
  <si>
    <r>
      <t>§</t>
    </r>
    <r>
      <rPr>
        <sz val="10"/>
        <color theme="1"/>
        <rFont val="Times New Roman"/>
        <family val="1"/>
      </rPr>
      <t>  Higiene Makanan dan Sanitasi Industri</t>
    </r>
  </si>
  <si>
    <r>
      <t>§</t>
    </r>
    <r>
      <rPr>
        <sz val="10"/>
        <color theme="1"/>
        <rFont val="Times New Roman"/>
        <family val="1"/>
      </rPr>
      <t>  Praktek Kerja Lapangan</t>
    </r>
  </si>
  <si>
    <r>
      <t>§</t>
    </r>
    <r>
      <rPr>
        <sz val="10"/>
        <color theme="1"/>
        <rFont val="Times New Roman"/>
        <family val="1"/>
      </rPr>
      <t>  Ekonomi Kesejahteraan</t>
    </r>
  </si>
  <si>
    <r>
      <t>§</t>
    </r>
    <r>
      <rPr>
        <sz val="10"/>
        <color theme="1"/>
        <rFont val="Times New Roman"/>
        <family val="1"/>
      </rPr>
      <t>  Ekonomi Kesehatan</t>
    </r>
  </si>
  <si>
    <r>
      <t>§</t>
    </r>
    <r>
      <rPr>
        <sz val="10"/>
        <color theme="1"/>
        <rFont val="Times New Roman"/>
        <family val="1"/>
      </rPr>
      <t>  Ekonometri Pelayanan Kesehatn</t>
    </r>
  </si>
  <si>
    <r>
      <t>§</t>
    </r>
    <r>
      <rPr>
        <sz val="10"/>
        <color theme="1"/>
        <rFont val="Times New Roman"/>
        <family val="1"/>
      </rPr>
      <t>  Pembuatan Kebijakan Kesehatan</t>
    </r>
  </si>
  <si>
    <r>
      <t>§</t>
    </r>
    <r>
      <rPr>
        <sz val="10"/>
        <color theme="1"/>
        <rFont val="Times New Roman"/>
        <family val="1"/>
      </rPr>
      <t>  Manajemen Penyakit Berbasis Wilayah</t>
    </r>
  </si>
  <si>
    <r>
      <t>§</t>
    </r>
    <r>
      <rPr>
        <sz val="10"/>
        <color theme="1"/>
        <rFont val="Times New Roman"/>
        <family val="1"/>
      </rPr>
      <t>  Perilaku Kesehatan Intermediet</t>
    </r>
  </si>
  <si>
    <r>
      <t>§</t>
    </r>
    <r>
      <rPr>
        <sz val="10"/>
        <color theme="1"/>
        <rFont val="Times New Roman"/>
        <family val="1"/>
      </rPr>
      <t>  Strategi dan Manajemen Mutu Layanan Kesehatan</t>
    </r>
  </si>
  <si>
    <r>
      <t>§</t>
    </r>
    <r>
      <rPr>
        <sz val="10"/>
        <color theme="1"/>
        <rFont val="Times New Roman"/>
        <family val="1"/>
      </rPr>
      <t>  Standardisasi dan Akreditasi Layanan Kesehatan</t>
    </r>
  </si>
  <si>
    <r>
      <t>§</t>
    </r>
    <r>
      <rPr>
        <sz val="10"/>
        <color theme="1"/>
        <rFont val="Times New Roman"/>
        <family val="1"/>
      </rPr>
      <t>  Aspek Kuantitatif Mutu Layanan Kesehatan</t>
    </r>
  </si>
  <si>
    <r>
      <t>§</t>
    </r>
    <r>
      <rPr>
        <sz val="10"/>
        <color theme="1"/>
        <rFont val="Times New Roman"/>
        <family val="1"/>
      </rPr>
      <t>  Proyek Peningkatan Mutu Layanan Kesehatan</t>
    </r>
  </si>
  <si>
    <r>
      <t>§</t>
    </r>
    <r>
      <rPr>
        <sz val="10"/>
        <color theme="1"/>
        <rFont val="Times New Roman"/>
        <family val="1"/>
      </rPr>
      <t>  Keselamatan Ibu, Kelangsungan Hidup Anak beserta Aspek Epidemiologisnya</t>
    </r>
  </si>
  <si>
    <r>
      <t>§</t>
    </r>
    <r>
      <rPr>
        <sz val="10"/>
        <color theme="1"/>
        <rFont val="Times New Roman"/>
        <family val="1"/>
      </rPr>
      <t>  Aspek Psikososial Kesehatan Reproduksi</t>
    </r>
  </si>
  <si>
    <r>
      <t>§</t>
    </r>
    <r>
      <rPr>
        <sz val="10"/>
        <color theme="1"/>
        <rFont val="Times New Roman"/>
        <family val="1"/>
      </rPr>
      <t>  Manajemen Mutu Pelayanan Kesehatan Reproduksi</t>
    </r>
  </si>
  <si>
    <r>
      <t>§</t>
    </r>
    <r>
      <rPr>
        <sz val="10"/>
        <color theme="1"/>
        <rFont val="Times New Roman"/>
        <family val="1"/>
      </rPr>
      <t>  Kesehatan Reproduksi Lansia</t>
    </r>
  </si>
  <si>
    <r>
      <t>§</t>
    </r>
    <r>
      <rPr>
        <sz val="10"/>
        <color theme="1"/>
        <rFont val="Times New Roman"/>
        <family val="1"/>
      </rPr>
      <t>  Kesehatan Reproduksi Remaja 2</t>
    </r>
  </si>
  <si>
    <r>
      <t>§</t>
    </r>
    <r>
      <rPr>
        <sz val="10"/>
        <color theme="1"/>
        <rFont val="Times New Roman"/>
        <family val="1"/>
      </rPr>
      <t>  Penyakit Menular Seksual dan HIV/AIDS</t>
    </r>
  </si>
  <si>
    <r>
      <t>§</t>
    </r>
    <r>
      <rPr>
        <sz val="10"/>
        <color theme="1"/>
        <rFont val="Times New Roman"/>
        <family val="1"/>
      </rPr>
      <t>  Aspek Sosiobudaya Kesehatan</t>
    </r>
  </si>
  <si>
    <r>
      <t>§</t>
    </r>
    <r>
      <rPr>
        <sz val="10"/>
        <color theme="1"/>
        <rFont val="Times New Roman"/>
        <family val="1"/>
      </rPr>
      <t>  Seminar Biostatistik Lanjut</t>
    </r>
  </si>
  <si>
    <r>
      <t>§</t>
    </r>
    <r>
      <rPr>
        <sz val="10"/>
        <color theme="1"/>
        <rFont val="Times New Roman"/>
        <family val="1"/>
      </rPr>
      <t>  Rancangan Investigasi Wabah</t>
    </r>
  </si>
  <si>
    <r>
      <t>§</t>
    </r>
    <r>
      <rPr>
        <sz val="10"/>
        <color theme="1"/>
        <rFont val="Times New Roman"/>
        <family val="1"/>
      </rPr>
      <t>  Laboratorium Lapangan dan Bio-Safety</t>
    </r>
  </si>
  <si>
    <r>
      <t>§</t>
    </r>
    <r>
      <rPr>
        <sz val="10"/>
        <color theme="1"/>
        <rFont val="Times New Roman"/>
        <family val="1"/>
      </rPr>
      <t>  Kesehatan Masyarakat Intermediet</t>
    </r>
  </si>
  <si>
    <r>
      <t>§</t>
    </r>
    <r>
      <rPr>
        <sz val="10"/>
        <color theme="1"/>
        <rFont val="Times New Roman"/>
        <family val="1"/>
      </rPr>
      <t>  Tata Kelola Rumah Sakit</t>
    </r>
  </si>
  <si>
    <r>
      <t>§</t>
    </r>
    <r>
      <rPr>
        <sz val="10"/>
        <color theme="1"/>
        <rFont val="Times New Roman"/>
        <family val="1"/>
      </rPr>
      <t>  Kebijakan Kesehatan</t>
    </r>
  </si>
  <si>
    <r>
      <t>§</t>
    </r>
    <r>
      <rPr>
        <sz val="10"/>
        <color theme="1"/>
        <rFont val="Times New Roman"/>
        <family val="1"/>
      </rPr>
      <t>  Manajemen Pelayanan Pasien dan Keperawatan</t>
    </r>
  </si>
  <si>
    <r>
      <t>§</t>
    </r>
    <r>
      <rPr>
        <sz val="10"/>
        <color theme="1"/>
        <rFont val="Times New Roman"/>
        <family val="1"/>
      </rPr>
      <t>  Prinsip Keselamatan dan Kesehatan Kerja</t>
    </r>
  </si>
  <si>
    <r>
      <t>§</t>
    </r>
    <r>
      <rPr>
        <sz val="10"/>
        <color theme="1"/>
        <rFont val="Times New Roman"/>
        <family val="1"/>
      </rPr>
      <t>  Penilaian dan Desain Ergonomi</t>
    </r>
  </si>
  <si>
    <r>
      <t>§</t>
    </r>
    <r>
      <rPr>
        <sz val="10"/>
        <color theme="1"/>
        <rFont val="Times New Roman"/>
        <family val="1"/>
      </rPr>
      <t>  Promosi Kesehatan Pekerja</t>
    </r>
  </si>
  <si>
    <r>
      <t>§</t>
    </r>
    <r>
      <rPr>
        <sz val="10"/>
        <color theme="1"/>
        <rFont val="Times New Roman"/>
        <family val="1"/>
      </rPr>
      <t>  Manajemen Higiene Industri</t>
    </r>
  </si>
  <si>
    <r>
      <t>§</t>
    </r>
    <r>
      <rPr>
        <sz val="10"/>
        <color theme="1"/>
        <rFont val="Times New Roman"/>
        <family val="1"/>
      </rPr>
      <t>  Issue Terkini Kesehatan Masyarakat</t>
    </r>
  </si>
  <si>
    <r>
      <t>§</t>
    </r>
    <r>
      <rPr>
        <sz val="10"/>
        <color theme="1"/>
        <rFont val="Times New Roman"/>
        <family val="1"/>
      </rPr>
      <t>  Isu Epidemiologi dan Isu Terkini Bidang Kesehatan</t>
    </r>
  </si>
  <si>
    <r>
      <rPr>
        <i/>
        <sz val="10"/>
        <color rgb="FF000000"/>
        <rFont val="Times New Roman"/>
        <family val="1"/>
      </rPr>
      <t> Goal 4</t>
    </r>
  </si>
  <si>
    <r>
      <rPr>
        <i/>
        <sz val="10"/>
        <color rgb="FF000000"/>
        <rFont val="Times New Roman"/>
        <family val="1"/>
      </rPr>
      <t> Quality Education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</si>
  <si>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rgb="FF000000"/>
        <rFont val="Times New Roman"/>
        <family val="1"/>
      </rPr>
      <t>Pengembangan Kepribadian Terintegrasi A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</si>
  <si>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rgb="FF000000"/>
        <rFont val="Times New Roman"/>
        <family val="1"/>
      </rPr>
      <t>Pengembangan Kepribadian Terintegrasi B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</si>
  <si>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rgb="FF000000"/>
        <rFont val="Times New Roman"/>
        <family val="1"/>
      </rPr>
      <t>Pengembangan Kepribadian Agama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</si>
  <si>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rgb="FF000000"/>
        <rFont val="Times New Roman"/>
        <family val="1"/>
      </rPr>
      <t>Pengembangan Kepribadian Bahasa Inggris</t>
    </r>
  </si>
  <si>
    <r>
      <t>§</t>
    </r>
    <r>
      <rPr>
        <sz val="10"/>
        <color theme="1"/>
        <rFont val="Times New Roman"/>
        <family val="1"/>
      </rPr>
      <t>  Metodologi Penelitian Kesehatan</t>
    </r>
  </si>
  <si>
    <r>
      <t>§</t>
    </r>
    <r>
      <rPr>
        <sz val="10"/>
        <color theme="1"/>
        <rFont val="Times New Roman"/>
        <family val="1"/>
      </rPr>
      <t>  Penulisan Ilmiah</t>
    </r>
  </si>
  <si>
    <r>
      <t>§</t>
    </r>
    <r>
      <rPr>
        <sz val="10"/>
        <color theme="1"/>
        <rFont val="Times New Roman"/>
        <family val="1"/>
      </rPr>
      <t>  Biostatistik Intermediet</t>
    </r>
  </si>
  <si>
    <r>
      <t>§</t>
    </r>
    <r>
      <rPr>
        <sz val="10"/>
        <color theme="1"/>
        <rFont val="Times New Roman"/>
        <family val="1"/>
      </rPr>
      <t>  Kepemimpinan untuk Pengembangan Kesehatan</t>
    </r>
  </si>
  <si>
    <r>
      <t>§</t>
    </r>
    <r>
      <rPr>
        <sz val="10"/>
        <color theme="1"/>
        <rFont val="Times New Roman"/>
        <family val="1"/>
      </rPr>
      <t>  Manajemen dan Analisis Data 1</t>
    </r>
  </si>
  <si>
    <r>
      <t>§</t>
    </r>
    <r>
      <rPr>
        <sz val="10"/>
        <color theme="1"/>
        <rFont val="Times New Roman"/>
        <family val="1"/>
      </rPr>
      <t>  Metode Penelitian Kualitatif dalam Kesehatan</t>
    </r>
  </si>
  <si>
    <r>
      <t>§</t>
    </r>
    <r>
      <rPr>
        <sz val="10"/>
        <color theme="1"/>
        <rFont val="Times New Roman"/>
        <family val="1"/>
      </rPr>
      <t>  Telaah Artikel</t>
    </r>
  </si>
  <si>
    <r>
      <t>§</t>
    </r>
    <r>
      <rPr>
        <sz val="10"/>
        <color theme="1"/>
        <rFont val="Times New Roman"/>
        <family val="1"/>
      </rPr>
      <t>  Rancangan Sampel</t>
    </r>
  </si>
  <si>
    <r>
      <t>§</t>
    </r>
    <r>
      <rPr>
        <sz val="10"/>
        <color theme="1"/>
        <rFont val="Times New Roman"/>
        <family val="1"/>
      </rPr>
      <t>  Teknik Statistik Multivariabel</t>
    </r>
  </si>
  <si>
    <r>
      <t>§</t>
    </r>
    <r>
      <rPr>
        <sz val="10"/>
        <color theme="1"/>
        <rFont val="Times New Roman"/>
        <family val="1"/>
      </rPr>
      <t>  Aplikasi Penelitian Biostatistik</t>
    </r>
  </si>
  <si>
    <r>
      <t>§</t>
    </r>
    <r>
      <rPr>
        <sz val="10"/>
        <color theme="1"/>
        <rFont val="Times New Roman"/>
        <family val="1"/>
      </rPr>
      <t>  Epidemiologi Manajemen Kesehatan</t>
    </r>
  </si>
  <si>
    <r>
      <t>§</t>
    </r>
    <r>
      <rPr>
        <sz val="10"/>
        <color theme="1"/>
        <rFont val="Times New Roman"/>
        <family val="1"/>
      </rPr>
      <t>  Kepemimpinan dalam K3</t>
    </r>
  </si>
  <si>
    <r>
      <t>§</t>
    </r>
    <r>
      <rPr>
        <sz val="10"/>
        <color theme="1"/>
        <rFont val="Times New Roman"/>
        <family val="1"/>
      </rPr>
      <t>  Pemeliharaan dan Peningkatan Kesehatan Kerja</t>
    </r>
  </si>
  <si>
    <r>
      <t>§</t>
    </r>
    <r>
      <rPr>
        <sz val="10"/>
        <color theme="1"/>
        <rFont val="Times New Roman"/>
        <family val="1"/>
      </rPr>
      <t>  Praktek Kerja Lapangan 1</t>
    </r>
  </si>
  <si>
    <r>
      <t>§</t>
    </r>
    <r>
      <rPr>
        <sz val="10"/>
        <color theme="1"/>
        <rFont val="Times New Roman"/>
        <family val="1"/>
      </rPr>
      <t>  Praktek Kerja lapangan 2</t>
    </r>
  </si>
  <si>
    <r>
      <t>§</t>
    </r>
    <r>
      <rPr>
        <sz val="10"/>
        <color theme="1"/>
        <rFont val="Times New Roman"/>
        <family val="1"/>
      </rPr>
      <t>  Kepemimpinan Strategis dan Berpikir Sistem</t>
    </r>
  </si>
  <si>
    <r>
      <t>§</t>
    </r>
    <r>
      <rPr>
        <sz val="10"/>
        <color theme="1"/>
        <rFont val="Times New Roman"/>
        <family val="1"/>
      </rPr>
      <t>  Keselamatan Ibu, Kelangsungan Hidup Anak Beserta Aspek Epidemiologisnya</t>
    </r>
  </si>
  <si>
    <r>
      <t>§</t>
    </r>
    <r>
      <rPr>
        <sz val="10"/>
        <color theme="1"/>
        <rFont val="Times New Roman"/>
        <family val="1"/>
      </rPr>
      <t>  Metodologi Penelitian Kuantitatif</t>
    </r>
  </si>
  <si>
    <r>
      <t>§</t>
    </r>
    <r>
      <rPr>
        <sz val="10"/>
        <color theme="1"/>
        <rFont val="Times New Roman"/>
        <family val="1"/>
      </rPr>
      <t>  Metodologi Penelitian Kualitatif</t>
    </r>
  </si>
  <si>
    <r>
      <t>§</t>
    </r>
    <r>
      <rPr>
        <sz val="10"/>
        <color theme="1"/>
        <rFont val="Times New Roman"/>
        <family val="1"/>
      </rPr>
      <t>  Manajemen Data Intermediet</t>
    </r>
  </si>
  <si>
    <r>
      <t>§</t>
    </r>
    <r>
      <rPr>
        <sz val="10"/>
        <color theme="1"/>
        <rFont val="Times New Roman"/>
        <family val="1"/>
      </rPr>
      <t>  Skala dan Skor dalam Penelitian Kesehatan</t>
    </r>
  </si>
  <si>
    <r>
      <t>§</t>
    </r>
    <r>
      <rPr>
        <sz val="10"/>
        <color theme="1"/>
        <rFont val="Times New Roman"/>
        <family val="1"/>
      </rPr>
      <t> Rancangan Sampel</t>
    </r>
  </si>
  <si>
    <r>
      <t>§</t>
    </r>
    <r>
      <rPr>
        <sz val="10"/>
        <color theme="1"/>
        <rFont val="Times New Roman"/>
        <family val="1"/>
      </rPr>
      <t>  Statistik Spasial</t>
    </r>
  </si>
  <si>
    <r>
      <t>§</t>
    </r>
    <r>
      <rPr>
        <sz val="10"/>
        <color theme="1"/>
        <rFont val="Times New Roman"/>
        <family val="1"/>
      </rPr>
      <t>  Analisis Data Longitudinal</t>
    </r>
  </si>
  <si>
    <r>
      <t>§</t>
    </r>
    <r>
      <rPr>
        <sz val="10"/>
        <color theme="1"/>
        <rFont val="Times New Roman"/>
        <family val="1"/>
      </rPr>
      <t>  Metode Penelitian Epidemiologi</t>
    </r>
  </si>
  <si>
    <r>
      <t>§</t>
    </r>
    <r>
      <rPr>
        <sz val="10"/>
        <color theme="1"/>
        <rFont val="Times New Roman"/>
        <family val="1"/>
      </rPr>
      <t>  Metode Epidemiologi 1</t>
    </r>
  </si>
  <si>
    <r>
      <t>§</t>
    </r>
    <r>
      <rPr>
        <sz val="10"/>
        <color theme="1"/>
        <rFont val="Times New Roman"/>
        <family val="1"/>
      </rPr>
      <t>  Metode Epidemiologi 2</t>
    </r>
  </si>
  <si>
    <r>
      <t>§</t>
    </r>
    <r>
      <rPr>
        <sz val="10"/>
        <color theme="1"/>
        <rFont val="Times New Roman"/>
        <family val="1"/>
      </rPr>
      <t>  Metode Epidemiologi Klinik</t>
    </r>
  </si>
  <si>
    <r>
      <t>§</t>
    </r>
    <r>
      <rPr>
        <sz val="10"/>
        <color theme="1"/>
        <rFont val="Times New Roman"/>
        <family val="1"/>
      </rPr>
      <t>  Riset Operasional</t>
    </r>
  </si>
  <si>
    <r>
      <t>§</t>
    </r>
    <r>
      <rPr>
        <sz val="10"/>
        <color theme="1"/>
        <rFont val="Times New Roman"/>
        <family val="1"/>
      </rPr>
      <t>  Penyehatan Tempat Kerja, Industri dan Keselamatan Lingkungan</t>
    </r>
  </si>
  <si>
    <r>
      <rPr>
        <i/>
        <sz val="10"/>
        <color rgb="FF000000"/>
        <rFont val="Times New Roman"/>
        <family val="1"/>
      </rPr>
      <t> Goal 6</t>
    </r>
  </si>
  <si>
    <r>
      <rPr>
        <i/>
        <sz val="10"/>
        <color rgb="FF000000"/>
        <rFont val="Times New Roman"/>
        <family val="1"/>
      </rPr>
      <t> Clean Water and Sanitation</t>
    </r>
  </si>
  <si>
    <r>
      <t>§</t>
    </r>
    <r>
      <rPr>
        <sz val="10"/>
        <color theme="1"/>
        <rFont val="Times New Roman"/>
        <family val="1"/>
      </rPr>
      <t>  Pengelolaan Bencana</t>
    </r>
  </si>
  <si>
    <r>
      <t>§</t>
    </r>
    <r>
      <rPr>
        <sz val="10"/>
        <color theme="1"/>
        <rFont val="Times New Roman"/>
        <family val="1"/>
      </rPr>
      <t>  Pengantar Penyakit Berbasis Lingkungan</t>
    </r>
  </si>
  <si>
    <r>
      <t>§</t>
    </r>
    <r>
      <rPr>
        <sz val="10"/>
        <color theme="1"/>
        <rFont val="Times New Roman"/>
        <family val="1"/>
      </rPr>
      <t xml:space="preserve">  Pengantar Epidemiologi Bencana 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</si>
  <si>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rgb="FF000000"/>
        <rFont val="Times New Roman"/>
        <family val="1"/>
      </rPr>
      <t>Kimia Kesehatan Lingkungan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</si>
  <si>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rgb="FF000000"/>
        <rFont val="Times New Roman"/>
        <family val="1"/>
      </rPr>
      <t>Ekologi Kesehatan</t>
    </r>
  </si>
  <si>
    <r>
      <t>§</t>
    </r>
    <r>
      <rPr>
        <sz val="10"/>
        <color theme="1"/>
        <rFont val="Times New Roman"/>
        <family val="1"/>
      </rPr>
      <t>  Dasar-dasar Penyakit Berbasis Lingkungan</t>
    </r>
  </si>
  <si>
    <r>
      <t>§</t>
    </r>
    <r>
      <rPr>
        <sz val="10"/>
        <color theme="1"/>
        <rFont val="Times New Roman"/>
        <family val="1"/>
      </rPr>
      <t>  Toksikologi Lingkungan</t>
    </r>
  </si>
  <si>
    <r>
      <t>§</t>
    </r>
    <r>
      <rPr>
        <sz val="10"/>
        <color theme="1"/>
        <rFont val="Times New Roman"/>
        <family val="1"/>
      </rPr>
      <t>  Pencemaran Udara</t>
    </r>
  </si>
  <si>
    <r>
      <t>§</t>
    </r>
    <r>
      <rPr>
        <sz val="10"/>
        <color theme="1"/>
        <rFont val="Times New Roman"/>
        <family val="1"/>
      </rPr>
      <t>  Pengelolaan Sampah dan Limbah Cair</t>
    </r>
  </si>
  <si>
    <r>
      <t>§</t>
    </r>
    <r>
      <rPr>
        <sz val="10"/>
        <color theme="1"/>
        <rFont val="Times New Roman"/>
        <family val="1"/>
      </rPr>
      <t>  Kesehatan Lingkungan dalam Bencana</t>
    </r>
  </si>
  <si>
    <r>
      <t>§</t>
    </r>
    <r>
      <rPr>
        <sz val="10"/>
        <color theme="1"/>
        <rFont val="Times New Roman"/>
        <family val="1"/>
      </rPr>
      <t>  Kimia dan Fisika dalam K3</t>
    </r>
  </si>
  <si>
    <r>
      <t>§</t>
    </r>
    <r>
      <rPr>
        <sz val="10"/>
        <color theme="1"/>
        <rFont val="Times New Roman"/>
        <family val="1"/>
      </rPr>
      <t>  Manajemen Bahaya Kimia dan Biomonitoring</t>
    </r>
  </si>
  <si>
    <r>
      <t>§</t>
    </r>
    <r>
      <rPr>
        <sz val="10"/>
        <color theme="1"/>
        <rFont val="Times New Roman"/>
        <family val="1"/>
      </rPr>
      <t>  Manajemen Sumber Data Air, Limbah Cair Industri dan B3</t>
    </r>
  </si>
  <si>
    <r>
      <t>§</t>
    </r>
    <r>
      <rPr>
        <sz val="10"/>
        <color theme="1"/>
        <rFont val="Times New Roman"/>
        <family val="1"/>
      </rPr>
      <t>  Kesehatan Lingkungan Bencana dan tanggap Darurat</t>
    </r>
  </si>
  <si>
    <r>
      <t>§</t>
    </r>
    <r>
      <rPr>
        <sz val="10"/>
        <color theme="1"/>
        <rFont val="Times New Roman"/>
        <family val="1"/>
      </rPr>
      <t>  Aplikasi Manajemen Risiko K3</t>
    </r>
  </si>
  <si>
    <r>
      <t>§</t>
    </r>
    <r>
      <rPr>
        <sz val="10"/>
        <color theme="1"/>
        <rFont val="Times New Roman"/>
        <family val="1"/>
      </rPr>
      <t>  Manajemen Kebakaran dan Ledakan</t>
    </r>
  </si>
  <si>
    <r>
      <rPr>
        <i/>
        <sz val="10"/>
        <color rgb="FF000000"/>
        <rFont val="Times New Roman"/>
        <family val="1"/>
      </rPr>
      <t> Goal 7</t>
    </r>
  </si>
  <si>
    <r>
      <t>§</t>
    </r>
    <r>
      <rPr>
        <sz val="10"/>
        <color theme="1"/>
        <rFont val="Times New Roman"/>
        <family val="1"/>
      </rPr>
      <t>  Manajemen dan Analisis Gizi</t>
    </r>
  </si>
  <si>
    <r>
      <t>§</t>
    </r>
    <r>
      <rPr>
        <sz val="10"/>
        <color theme="1"/>
        <rFont val="Times New Roman"/>
        <family val="1"/>
      </rPr>
      <t>  Epidemiologi Kesehatan Lingkungan</t>
    </r>
  </si>
  <si>
    <r>
      <t>§</t>
    </r>
    <r>
      <rPr>
        <sz val="10"/>
        <color theme="1"/>
        <rFont val="Times New Roman"/>
        <family val="1"/>
      </rPr>
      <t>  Teknologi Kesehatan Lingkungan</t>
    </r>
  </si>
  <si>
    <r>
      <rPr>
        <i/>
        <sz val="10"/>
        <color rgb="FF000000"/>
        <rFont val="Times New Roman"/>
        <family val="1"/>
      </rPr>
      <t> Goal 8</t>
    </r>
  </si>
  <si>
    <r>
      <rPr>
        <i/>
        <sz val="10"/>
        <color rgb="FF000000"/>
        <rFont val="Times New Roman"/>
        <family val="1"/>
      </rPr>
      <t> Decent Work and Economic Growth</t>
    </r>
  </si>
  <si>
    <r>
      <rPr>
        <sz val="10"/>
        <color theme="1"/>
        <rFont val="Times New Roman"/>
        <family val="1"/>
      </rPr>
      <t> S1 Kesmas</t>
    </r>
  </si>
  <si>
    <r>
      <t>§</t>
    </r>
    <r>
      <rPr>
        <sz val="10"/>
        <color theme="1"/>
        <rFont val="Times New Roman"/>
        <family val="1"/>
      </rPr>
      <t>  Manajemen Keuangan di Bidang Kesehatan</t>
    </r>
  </si>
  <si>
    <r>
      <t>§</t>
    </r>
    <r>
      <rPr>
        <sz val="10"/>
        <color theme="1"/>
        <rFont val="Times New Roman"/>
        <family val="1"/>
      </rPr>
      <t>  Kewirausahaan</t>
    </r>
  </si>
  <si>
    <r>
      <t>§</t>
    </r>
    <r>
      <rPr>
        <sz val="10"/>
        <color theme="1"/>
        <rFont val="Times New Roman"/>
        <family val="1"/>
      </rPr>
      <t>  Penyehatan Tempat-Tempat Umum dan Wisata</t>
    </r>
  </si>
  <si>
    <r>
      <t>§</t>
    </r>
    <r>
      <rPr>
        <sz val="10"/>
        <color theme="1"/>
        <rFont val="Times New Roman"/>
        <family val="1"/>
      </rPr>
      <t>  Manajemen Keuangan</t>
    </r>
  </si>
  <si>
    <r>
      <t>§</t>
    </r>
    <r>
      <rPr>
        <sz val="10"/>
        <color theme="1"/>
        <rFont val="Times New Roman"/>
        <family val="1"/>
      </rPr>
      <t>  Ekonometri Pelayanan Kesehatan</t>
    </r>
  </si>
  <si>
    <r>
      <t>§</t>
    </r>
    <r>
      <rPr>
        <sz val="10"/>
        <color theme="1"/>
        <rFont val="Times New Roman"/>
        <family val="1"/>
      </rPr>
      <t>  Evaluasi Ekonomi dalam Program Kesehatan</t>
    </r>
  </si>
  <si>
    <r>
      <t>§</t>
    </r>
    <r>
      <rPr>
        <sz val="10"/>
        <color theme="1"/>
        <rFont val="Times New Roman"/>
        <family val="1"/>
      </rPr>
      <t>  Pengembangan Kebijakan, Manajemen dan Evaluasi Program Kesehatan Masyarakat</t>
    </r>
  </si>
  <si>
    <r>
      <t>§</t>
    </r>
    <r>
      <rPr>
        <sz val="10"/>
        <color theme="1"/>
        <rFont val="Times New Roman"/>
        <family val="1"/>
      </rPr>
      <t>  Ekonomi Kseehatan OPK (RS)</t>
    </r>
  </si>
  <si>
    <r>
      <t>§</t>
    </r>
    <r>
      <rPr>
        <sz val="10"/>
        <color theme="1"/>
        <rFont val="Times New Roman"/>
        <family val="1"/>
      </rPr>
      <t>  Manajemen Kauangan OPK (RS)</t>
    </r>
  </si>
  <si>
    <r>
      <rPr>
        <i/>
        <sz val="10"/>
        <color rgb="FF000000"/>
        <rFont val="Times New Roman"/>
        <family val="1"/>
      </rPr>
      <t> Goal 9</t>
    </r>
  </si>
  <si>
    <r>
      <rPr>
        <i/>
        <sz val="10"/>
        <color rgb="FF000000"/>
        <rFont val="Times New Roman"/>
        <family val="1"/>
      </rPr>
      <t> Industry, Inovation and Infrastructure</t>
    </r>
  </si>
  <si>
    <r>
      <t>§</t>
    </r>
    <r>
      <rPr>
        <sz val="10"/>
        <color theme="1"/>
        <rFont val="Times New Roman"/>
        <family val="1"/>
      </rPr>
      <t>  Sistem Informasi Kesehatan</t>
    </r>
  </si>
  <si>
    <r>
      <t>§</t>
    </r>
    <r>
      <rPr>
        <sz val="10"/>
        <color theme="1"/>
        <rFont val="Times New Roman"/>
        <family val="1"/>
      </rPr>
      <t>  Manajemen Sistem Informasi Pelayanan Kesehatan</t>
    </r>
  </si>
  <si>
    <r>
      <t>§</t>
    </r>
    <r>
      <rPr>
        <sz val="10"/>
        <color theme="1"/>
        <rFont val="Times New Roman"/>
        <family val="1"/>
      </rPr>
      <t>  Aplikasi Pemograman</t>
    </r>
  </si>
  <si>
    <r>
      <t>§</t>
    </r>
    <r>
      <rPr>
        <sz val="10"/>
        <color theme="1"/>
        <rFont val="Times New Roman"/>
        <family val="1"/>
      </rPr>
      <t>  Aplikasi Basis Data dan Rekam Kesehatan Elektronik</t>
    </r>
  </si>
  <si>
    <r>
      <t>§</t>
    </r>
    <r>
      <rPr>
        <sz val="10"/>
        <color theme="1"/>
        <rFont val="Times New Roman"/>
        <family val="1"/>
      </rPr>
      <t>  Sistem Pemantauan dan Evaluasi Kesehatan</t>
    </r>
  </si>
  <si>
    <r>
      <t>§</t>
    </r>
    <r>
      <rPr>
        <sz val="10"/>
        <color theme="1"/>
        <rFont val="Times New Roman"/>
        <family val="1"/>
      </rPr>
      <t>  Aplikasi Sistem Informasi Geografis Kesehatan</t>
    </r>
  </si>
  <si>
    <r>
      <t>§</t>
    </r>
    <r>
      <rPr>
        <sz val="10"/>
        <color theme="1"/>
        <rFont val="Times New Roman"/>
        <family val="1"/>
      </rPr>
      <t>  Aplikasi Penelitian Manajemen Infomasi Kesehatan</t>
    </r>
  </si>
  <si>
    <r>
      <t>§</t>
    </r>
    <r>
      <rPr>
        <sz val="10"/>
        <color theme="1"/>
        <rFont val="Times New Roman"/>
        <family val="1"/>
      </rPr>
      <t>  Survei Cepat Epidemiologis</t>
    </r>
  </si>
  <si>
    <r>
      <t>§</t>
    </r>
    <r>
      <rPr>
        <sz val="10"/>
        <color theme="1"/>
        <rFont val="Times New Roman"/>
        <family val="1"/>
      </rPr>
      <t>  Pengembangan Media Komunikasi Kesehatan</t>
    </r>
  </si>
  <si>
    <r>
      <t>§</t>
    </r>
    <r>
      <rPr>
        <sz val="10"/>
        <color theme="1"/>
        <rFont val="Times New Roman"/>
        <family val="1"/>
      </rPr>
      <t>  Sistem Informasi Geografis Kesehatan Lingkungan</t>
    </r>
  </si>
  <si>
    <r>
      <t>§</t>
    </r>
    <r>
      <rPr>
        <sz val="10"/>
        <color theme="1"/>
        <rFont val="Times New Roman"/>
        <family val="1"/>
      </rPr>
      <t>  Analisis Spasial Kesehatan Lingkungan</t>
    </r>
  </si>
  <si>
    <r>
      <t>§</t>
    </r>
    <r>
      <rPr>
        <sz val="10"/>
        <color theme="1"/>
        <rFont val="Times New Roman"/>
        <family val="1"/>
      </rPr>
      <t>  Manajemen Bising dan Getar</t>
    </r>
  </si>
  <si>
    <r>
      <t>§</t>
    </r>
    <r>
      <rPr>
        <sz val="10"/>
        <color theme="1"/>
        <rFont val="Times New Roman"/>
        <family val="1"/>
      </rPr>
      <t>  Toksikologi Industri</t>
    </r>
  </si>
  <si>
    <r>
      <t>§</t>
    </r>
    <r>
      <rPr>
        <sz val="10"/>
        <color theme="1"/>
        <rFont val="Times New Roman"/>
        <family val="1"/>
      </rPr>
      <t>  Program dan Implementasi Keselamatan</t>
    </r>
  </si>
  <si>
    <r>
      <t>§</t>
    </r>
    <r>
      <rPr>
        <sz val="10"/>
        <color theme="1"/>
        <rFont val="Times New Roman"/>
        <family val="1"/>
      </rPr>
      <t>  Pemrograman Komputer Dasar dan Berbasis Web di Bidang Kesehatan</t>
    </r>
  </si>
  <si>
    <r>
      <t>§</t>
    </r>
    <r>
      <rPr>
        <sz val="10"/>
        <color theme="1"/>
        <rFont val="Times New Roman"/>
        <family val="1"/>
      </rPr>
      <t>  Pengembangan Indikator di Bidang Kesehatan</t>
    </r>
  </si>
  <si>
    <r>
      <t>§</t>
    </r>
    <r>
      <rPr>
        <sz val="10"/>
        <color theme="1"/>
        <rFont val="Times New Roman"/>
        <family val="1"/>
      </rPr>
      <t>  Teori dan Aplikasi Pengumpulan Data Kesehatan</t>
    </r>
  </si>
  <si>
    <r>
      <t>§</t>
    </r>
    <r>
      <rPr>
        <sz val="10"/>
        <color theme="1"/>
        <rFont val="Times New Roman"/>
        <family val="1"/>
      </rPr>
      <t>  Pengembangan Jaringan Komputer di Bidang Kesehatan</t>
    </r>
  </si>
  <si>
    <r>
      <t>§</t>
    </r>
    <r>
      <rPr>
        <sz val="10"/>
        <color theme="1"/>
        <rFont val="Times New Roman"/>
        <family val="1"/>
      </rPr>
      <t>  Sistem Informasi Geografis</t>
    </r>
  </si>
  <si>
    <r>
      <t>§</t>
    </r>
    <r>
      <rPr>
        <sz val="10"/>
        <color theme="1"/>
        <rFont val="Times New Roman"/>
        <family val="1"/>
      </rPr>
      <t>  Analisis dan rancangan Sistem Informasi Kesehatan</t>
    </r>
  </si>
  <si>
    <r>
      <t>§</t>
    </r>
    <r>
      <rPr>
        <sz val="10"/>
        <color theme="1"/>
        <rFont val="Times New Roman"/>
        <family val="1"/>
      </rPr>
      <t>  Telaah Kritis</t>
    </r>
  </si>
  <si>
    <r>
      <t>§</t>
    </r>
    <r>
      <rPr>
        <sz val="10"/>
        <color theme="1"/>
        <rFont val="Times New Roman"/>
        <family val="1"/>
      </rPr>
      <t>  Uji Klinik</t>
    </r>
  </si>
  <si>
    <r>
      <t>§</t>
    </r>
    <r>
      <rPr>
        <sz val="10"/>
        <color theme="1"/>
        <rFont val="Times New Roman"/>
        <family val="1"/>
      </rPr>
      <t>  Manajemen Sistem Informasi RS</t>
    </r>
  </si>
  <si>
    <r>
      <t>§</t>
    </r>
    <r>
      <rPr>
        <sz val="10"/>
        <color theme="1"/>
        <rFont val="Times New Roman"/>
        <family val="1"/>
      </rPr>
      <t>  Toksikologi Industri Lanjut</t>
    </r>
  </si>
  <si>
    <r>
      <t>§</t>
    </r>
    <r>
      <rPr>
        <sz val="10"/>
        <color theme="1"/>
        <rFont val="Times New Roman"/>
        <family val="1"/>
      </rPr>
      <t>  Filsafat Ilmu Kesehatan</t>
    </r>
  </si>
  <si>
    <r>
      <t>§</t>
    </r>
    <r>
      <rPr>
        <sz val="10"/>
        <color theme="1"/>
        <rFont val="Times New Roman"/>
        <family val="1"/>
      </rPr>
      <t>  Studi Longitudinal</t>
    </r>
  </si>
  <si>
    <r>
      <t>§</t>
    </r>
    <r>
      <rPr>
        <sz val="10"/>
        <color theme="1"/>
        <rFont val="Times New Roman"/>
        <family val="1"/>
      </rPr>
      <t>  Manajemen dan Kebijakan Kesehatan</t>
    </r>
  </si>
  <si>
    <r>
      <t>§</t>
    </r>
    <r>
      <rPr>
        <sz val="10"/>
        <color theme="1"/>
        <rFont val="Times New Roman"/>
        <family val="1"/>
      </rPr>
      <t>  Kelangsungan Hidup dan Perkembangan Anak</t>
    </r>
  </si>
  <si>
    <r>
      <t>§</t>
    </r>
    <r>
      <rPr>
        <sz val="10"/>
        <color theme="1"/>
        <rFont val="Times New Roman"/>
        <family val="1"/>
      </rPr>
      <t>  Dinamika Kependudukan dan Kesehatan Lingkungan</t>
    </r>
  </si>
  <si>
    <r>
      <t>§</t>
    </r>
    <r>
      <rPr>
        <sz val="10"/>
        <color theme="1"/>
        <rFont val="Times New Roman"/>
        <family val="1"/>
      </rPr>
      <t>  Ekonomi Kesehatan Lingkungan</t>
    </r>
  </si>
  <si>
    <r>
      <rPr>
        <i/>
        <sz val="10"/>
        <color rgb="FF000000"/>
        <rFont val="Times New Roman"/>
        <family val="1"/>
      </rPr>
      <t> Goal 11</t>
    </r>
  </si>
  <si>
    <r>
      <rPr>
        <i/>
        <sz val="10"/>
        <color rgb="FF000000"/>
        <rFont val="Times New Roman"/>
        <family val="1"/>
      </rPr>
      <t> Sustainable Cities and Communities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</si>
  <si>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rgb="FF000000"/>
        <rFont val="Times New Roman"/>
        <family val="1"/>
      </rPr>
      <t>Pengelolaan Bencana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</si>
  <si>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rgb="FF000000"/>
        <rFont val="Times New Roman"/>
        <family val="1"/>
      </rPr>
      <t>Kependudukan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</si>
  <si>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rgb="FF000000"/>
        <rFont val="Times New Roman"/>
        <family val="1"/>
      </rPr>
      <t>Pengorganisasian dan Pengembangan Masyarakat</t>
    </r>
  </si>
  <si>
    <r>
      <t>§</t>
    </r>
    <r>
      <rPr>
        <sz val="10"/>
        <color theme="1"/>
        <rFont val="Times New Roman"/>
        <family val="1"/>
      </rPr>
      <t>  Pemasaran Sosial</t>
    </r>
  </si>
  <si>
    <r>
      <t>§</t>
    </r>
    <r>
      <rPr>
        <sz val="10"/>
        <color theme="1"/>
        <rFont val="Times New Roman"/>
        <family val="1"/>
      </rPr>
      <t xml:space="preserve">  Kimia Kesehatan Lingkungan </t>
    </r>
  </si>
  <si>
    <r>
      <t>§</t>
    </r>
    <r>
      <rPr>
        <sz val="10"/>
        <color theme="1"/>
        <rFont val="Times New Roman"/>
        <family val="1"/>
      </rPr>
      <t>  Analisi Risiko Kesehatan Lingkungan</t>
    </r>
  </si>
  <si>
    <r>
      <t>§</t>
    </r>
    <r>
      <rPr>
        <sz val="10"/>
        <color theme="1"/>
        <rFont val="Times New Roman"/>
        <family val="1"/>
      </rPr>
      <t>  Ppenyehatan Transportasi, Kecelakaan Lalu Lintas dan Keselamatan Publik</t>
    </r>
  </si>
  <si>
    <r>
      <t>§</t>
    </r>
    <r>
      <rPr>
        <sz val="10"/>
        <color theme="1"/>
        <rFont val="Times New Roman"/>
        <family val="1"/>
      </rPr>
      <t>  Penyehatan Perumahan dan Permukiman</t>
    </r>
  </si>
  <si>
    <r>
      <t>§</t>
    </r>
    <r>
      <rPr>
        <sz val="10"/>
        <color theme="1"/>
        <rFont val="Times New Roman"/>
        <family val="1"/>
      </rPr>
      <t>  Kebakaran dan Ledakan</t>
    </r>
  </si>
  <si>
    <r>
      <t>§</t>
    </r>
    <r>
      <rPr>
        <sz val="10"/>
        <color theme="1"/>
        <rFont val="Times New Roman"/>
        <family val="1"/>
      </rPr>
      <t>  Konsep Kecelakaan dan Investigasi</t>
    </r>
  </si>
  <si>
    <r>
      <t>§</t>
    </r>
    <r>
      <rPr>
        <sz val="10"/>
        <color theme="1"/>
        <rFont val="Times New Roman"/>
        <family val="1"/>
      </rPr>
      <t>  Lingkungan dan Kesehatan Global</t>
    </r>
  </si>
  <si>
    <r>
      <t>§</t>
    </r>
    <r>
      <rPr>
        <sz val="10"/>
        <color theme="1"/>
        <rFont val="Times New Roman"/>
        <family val="1"/>
      </rPr>
      <t>  Kesehatan Lingkungan Bencana dan Tanggap Darurat</t>
    </r>
  </si>
  <si>
    <r>
      <t>§</t>
    </r>
    <r>
      <rPr>
        <sz val="10"/>
        <color theme="1"/>
        <rFont val="Times New Roman"/>
        <family val="1"/>
      </rPr>
      <t>  Toksikologi, Analisis Risiko dan Audit Kesmas</t>
    </r>
  </si>
  <si>
    <r>
      <t>§</t>
    </r>
    <r>
      <rPr>
        <sz val="10"/>
        <color theme="1"/>
        <rFont val="Times New Roman"/>
        <family val="1"/>
      </rPr>
      <t>  Pemantauan, Penilaian Mutu dan Risiko Kesehatan</t>
    </r>
  </si>
  <si>
    <r>
      <t>§</t>
    </r>
    <r>
      <rPr>
        <sz val="10"/>
        <color theme="1"/>
        <rFont val="Times New Roman"/>
        <family val="1"/>
      </rPr>
      <t>  Pengorganisasian dan Pengembangan Masyarakat Intermediet</t>
    </r>
  </si>
  <si>
    <r>
      <t>§</t>
    </r>
    <r>
      <rPr>
        <sz val="10"/>
        <color theme="1"/>
        <rFont val="Times New Roman"/>
        <family val="1"/>
      </rPr>
      <t>  Manajemen Risiko dan Penjaminan Kualitas di OPK (RS)</t>
    </r>
  </si>
  <si>
    <r>
      <t>§</t>
    </r>
    <r>
      <rPr>
        <sz val="10"/>
        <color theme="1"/>
        <rFont val="Times New Roman"/>
        <family val="1"/>
      </rPr>
      <t>  Manajemen Keselamatan dan Kesehatan Kesehatan</t>
    </r>
  </si>
  <si>
    <r>
      <rPr>
        <i/>
        <sz val="10"/>
        <color rgb="FF000000"/>
        <rFont val="Times New Roman"/>
        <family val="1"/>
      </rPr>
      <t> Goal 12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</si>
  <si>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rgb="FF000000"/>
        <rFont val="Times New Roman"/>
        <family val="1"/>
      </rPr>
      <t>Sistem Pembangunan Kesehatan Nasional dan daerah</t>
    </r>
  </si>
  <si>
    <r>
      <t>§</t>
    </r>
    <r>
      <rPr>
        <sz val="10"/>
        <color theme="1"/>
        <rFont val="Times New Roman"/>
        <family val="1"/>
      </rPr>
      <t>  Perilaku Organisasi dan Manajemen SDM OP (RS)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</si>
  <si>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rgb="FF000000"/>
        <rFont val="Times New Roman"/>
        <family val="1"/>
      </rPr>
      <t>Pengelolaan Bencana 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</si>
  <si>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rgb="FF000000"/>
        <rFont val="Times New Roman"/>
        <family val="1"/>
      </rPr>
      <t>Epidemiologi Penyakit Menular</t>
    </r>
  </si>
  <si>
    <r>
      <t>§</t>
    </r>
    <r>
      <rPr>
        <sz val="10"/>
        <color theme="1"/>
        <rFont val="Times New Roman"/>
        <family val="1"/>
      </rPr>
      <t>  Hukum dan Perundang-undangan Kesehatan Lingkungan</t>
    </r>
  </si>
  <si>
    <r>
      <t>§</t>
    </r>
    <r>
      <rPr>
        <sz val="10"/>
        <color theme="1"/>
        <rFont val="Times New Roman"/>
        <family val="1"/>
      </rPr>
      <t>  Manajemen Kesehatan Lingkungan</t>
    </r>
  </si>
  <si>
    <r>
      <rPr>
        <i/>
        <sz val="10"/>
        <color rgb="FF000000"/>
        <rFont val="Times New Roman"/>
        <family val="1"/>
      </rPr>
      <t> Goal 14</t>
    </r>
  </si>
  <si>
    <r>
      <rPr>
        <i/>
        <sz val="10"/>
        <color rgb="FF000000"/>
        <rFont val="Times New Roman"/>
        <family val="1"/>
      </rPr>
      <t> Life below Water</t>
    </r>
  </si>
  <si>
    <r>
      <rPr>
        <i/>
        <sz val="10"/>
        <color rgb="FF000000"/>
        <rFont val="Times New Roman"/>
        <family val="1"/>
      </rPr>
      <t>  Goal 15</t>
    </r>
  </si>
  <si>
    <r>
      <rPr>
        <i/>
        <sz val="10"/>
        <color rgb="FF000000"/>
        <rFont val="Times New Roman"/>
        <family val="1"/>
      </rPr>
      <t>  Life on Land</t>
    </r>
  </si>
  <si>
    <r>
      <t>§</t>
    </r>
    <r>
      <rPr>
        <sz val="10"/>
        <color theme="1"/>
        <rFont val="Times New Roman"/>
        <family val="1"/>
      </rPr>
      <t xml:space="preserve">  </t>
    </r>
    <r>
      <rPr>
        <sz val="10"/>
        <color rgb="FF000000"/>
        <rFont val="Times New Roman"/>
        <family val="1"/>
      </rPr>
      <t> Ekologi Kesehatan</t>
    </r>
  </si>
  <si>
    <r>
      <t>§</t>
    </r>
    <r>
      <rPr>
        <sz val="10"/>
        <color theme="1"/>
        <rFont val="Times New Roman"/>
        <family val="1"/>
      </rPr>
      <t>  Dinamika Agen Mikroorganisme Penyakit Berbasis Lingkungan</t>
    </r>
  </si>
  <si>
    <r>
      <t>§</t>
    </r>
    <r>
      <rPr>
        <sz val="10"/>
        <color theme="1"/>
        <rFont val="Times New Roman"/>
        <family val="1"/>
      </rPr>
      <t>  Binatang Pembawa Penyakit</t>
    </r>
  </si>
  <si>
    <r>
      <rPr>
        <i/>
        <sz val="10"/>
        <color rgb="FF000000"/>
        <rFont val="Times New Roman"/>
        <family val="1"/>
      </rPr>
      <t> Goal 16</t>
    </r>
  </si>
  <si>
    <r>
      <rPr>
        <i/>
        <sz val="10"/>
        <color rgb="FF000000"/>
        <rFont val="Times New Roman"/>
        <family val="1"/>
      </rPr>
      <t> Peace, Justice and Strong Institutions</t>
    </r>
  </si>
  <si>
    <r>
      <t>§</t>
    </r>
    <r>
      <rPr>
        <sz val="10"/>
        <color theme="1"/>
        <rFont val="Times New Roman"/>
        <family val="1"/>
      </rPr>
      <t xml:space="preserve"> Etika dan Hukum Kesehatan</t>
    </r>
  </si>
  <si>
    <r>
      <t>§</t>
    </r>
    <r>
      <rPr>
        <sz val="10"/>
        <color theme="1"/>
        <rFont val="Times New Roman"/>
        <family val="1"/>
      </rPr>
      <t xml:space="preserve"> Advokasi Kesehatan</t>
    </r>
  </si>
  <si>
    <r>
      <t>§</t>
    </r>
    <r>
      <rPr>
        <sz val="10"/>
        <color theme="1"/>
        <rFont val="Times New Roman"/>
        <family val="1"/>
      </rPr>
      <t xml:space="preserve"> Hukum dan Perundang-undangan Kesehatan Lingkungan</t>
    </r>
  </si>
  <si>
    <r>
      <t>§</t>
    </r>
    <r>
      <rPr>
        <sz val="10"/>
        <color theme="1"/>
        <rFont val="Times New Roman"/>
        <family val="1"/>
      </rPr>
      <t xml:space="preserve"> Pengantar Ilmu Hukum (Filsafat, Teori, Sosiologi, Hukum, Hukum di Indonesia</t>
    </r>
  </si>
  <si>
    <r>
      <t>§</t>
    </r>
    <r>
      <rPr>
        <sz val="10"/>
        <color theme="1"/>
        <rFont val="Times New Roman"/>
        <family val="1"/>
      </rPr>
      <t xml:space="preserve"> Hukum Kesehatan</t>
    </r>
  </si>
  <si>
    <r>
      <t>§</t>
    </r>
    <r>
      <rPr>
        <sz val="10"/>
        <color theme="1"/>
        <rFont val="Times New Roman"/>
        <family val="1"/>
      </rPr>
      <t xml:space="preserve"> Perencanaan dan Evaluasi Promosi Kesehatan</t>
    </r>
  </si>
  <si>
    <r>
      <t>§</t>
    </r>
    <r>
      <rPr>
        <sz val="10"/>
        <color theme="1"/>
        <rFont val="Times New Roman"/>
        <family val="1"/>
      </rPr>
      <t xml:space="preserve"> Advokasi Promosi Kesehatan</t>
    </r>
  </si>
  <si>
    <r>
      <t>§</t>
    </r>
    <r>
      <rPr>
        <sz val="10"/>
        <color theme="1"/>
        <rFont val="Times New Roman"/>
        <family val="1"/>
      </rPr>
      <t xml:space="preserve"> Komunikasi Interpersonal dan Advokasi</t>
    </r>
  </si>
  <si>
    <r>
      <t>§</t>
    </r>
    <r>
      <rPr>
        <sz val="10"/>
        <color theme="1"/>
        <rFont val="Times New Roman"/>
        <family val="1"/>
      </rPr>
      <t xml:space="preserve"> Hukum dan Etika Kesehatan di OPK (RS)</t>
    </r>
  </si>
  <si>
    <r>
      <rPr>
        <i/>
        <sz val="10"/>
        <color rgb="FF000000"/>
        <rFont val="Times New Roman"/>
        <family val="1"/>
      </rPr>
      <t> Goal 17</t>
    </r>
  </si>
  <si>
    <r>
      <rPr>
        <i/>
        <sz val="10"/>
        <color rgb="FF000000"/>
        <rFont val="Times New Roman"/>
        <family val="1"/>
      </rPr>
      <t> Partnership for the Goals</t>
    </r>
  </si>
  <si>
    <r>
      <t>§</t>
    </r>
    <r>
      <rPr>
        <sz val="10"/>
        <color theme="1"/>
        <rFont val="Times New Roman"/>
        <family val="1"/>
      </rPr>
      <t>  Komunikasi Kesehatan</t>
    </r>
  </si>
  <si>
    <r>
      <t>§</t>
    </r>
    <r>
      <rPr>
        <sz val="10"/>
        <color theme="1"/>
        <rFont val="Times New Roman"/>
        <family val="1"/>
      </rPr>
      <t>  Advokasi Kesehatan</t>
    </r>
  </si>
  <si>
    <r>
      <t>§</t>
    </r>
    <r>
      <rPr>
        <sz val="10"/>
        <color theme="1"/>
        <rFont val="Times New Roman"/>
        <family val="1"/>
      </rPr>
      <t>  Praktek Kerja Lapangan 2</t>
    </r>
  </si>
  <si>
    <r>
      <t>§</t>
    </r>
    <r>
      <rPr>
        <sz val="10"/>
        <color theme="1"/>
        <rFont val="Times New Roman"/>
        <family val="1"/>
      </rPr>
      <t>  Komunikasi Kesehatan Intermediet</t>
    </r>
  </si>
  <si>
    <r>
      <t>§</t>
    </r>
    <r>
      <rPr>
        <sz val="10"/>
        <color theme="1"/>
        <rFont val="Times New Roman"/>
        <family val="1"/>
      </rPr>
      <t>  Advokasi Promosi Kesehatan</t>
    </r>
  </si>
  <si>
    <r>
      <t>§</t>
    </r>
    <r>
      <rPr>
        <sz val="10"/>
        <color theme="1"/>
        <rFont val="Times New Roman"/>
        <family val="1"/>
      </rPr>
      <t>  Residensi di OPK (RS)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</si>
</sst>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 mmmm"/>
    <numFmt numFmtId="165" formatCode="[$-409]d\-mmm\-yy"/>
    <numFmt numFmtId="166" formatCode="_-* #,##0_-;\-* #,##0_-;_-* &quot;-&quot;_-;_-@"/>
    <numFmt numFmtId="167" formatCode="[$-421]dd\ mmmm\ yyyy"/>
  </numFmts>
  <fonts count="9" x14ac:knownFonts="1">
    <font>
      <sz val="10"/>
      <color rgb="FF000000"/>
      <name val="Arial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u/>
      <sz val="10"/>
      <color rgb="FF1155CC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3" fillId="0" borderId="0" xfId="0" applyFont="1" applyAlignment="1"/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5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5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left" vertical="center" wrapText="1"/>
    </xf>
    <xf numFmtId="166" fontId="6" fillId="0" borderId="0" xfId="0" applyNumberFormat="1" applyFont="1" applyAlignment="1">
      <alignment horizontal="center" vertical="center" wrapText="1"/>
    </xf>
    <xf numFmtId="16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horizontal="left" vertical="center" wrapText="1"/>
    </xf>
    <xf numFmtId="167" fontId="6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7" fillId="3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11" xfId="0" applyFont="1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3" xfId="0" applyFont="1" applyFill="1" applyBorder="1"/>
    <xf numFmtId="0" fontId="7" fillId="4" borderId="9" xfId="0" applyFont="1" applyFill="1" applyBorder="1"/>
    <xf numFmtId="0" fontId="7" fillId="4" borderId="7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4" borderId="6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7" fillId="4" borderId="5" xfId="0" applyFont="1" applyFill="1" applyBorder="1"/>
    <xf numFmtId="0" fontId="7" fillId="4" borderId="8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wrapText="1"/>
    </xf>
    <xf numFmtId="0" fontId="7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wrapText="1"/>
    </xf>
    <xf numFmtId="0" fontId="7" fillId="4" borderId="6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4083"/>
  <sheetViews>
    <sheetView tabSelected="1" topLeftCell="A340" workbookViewId="0">
      <selection activeCell="D3" sqref="D3:D15"/>
    </sheetView>
  </sheetViews>
  <sheetFormatPr baseColWidth="10" defaultColWidth="14.5" defaultRowHeight="15.75" customHeight="1" x14ac:dyDescent="0.15"/>
  <cols>
    <col min="1" max="1" width="11.83203125" style="2" customWidth="1"/>
    <col min="2" max="2" width="16.33203125" style="2" customWidth="1"/>
    <col min="3" max="3" width="29.1640625" style="2" customWidth="1"/>
    <col min="4" max="4" width="28" style="2" customWidth="1"/>
    <col min="5" max="5" width="51.5" style="2" customWidth="1"/>
    <col min="6" max="6" width="13.83203125" style="2" customWidth="1"/>
    <col min="7" max="7" width="15.5" style="2" customWidth="1"/>
    <col min="8" max="8" width="14.5" style="2"/>
    <col min="9" max="9" width="13.5" style="2" customWidth="1"/>
    <col min="10" max="16384" width="14.5" style="2"/>
  </cols>
  <sheetData>
    <row r="1" spans="1:25" ht="15.75" customHeight="1" x14ac:dyDescent="0.15">
      <c r="A1" s="43" t="s">
        <v>1</v>
      </c>
      <c r="B1" s="44"/>
      <c r="C1" s="47" t="s">
        <v>8</v>
      </c>
      <c r="D1" s="47" t="s">
        <v>9</v>
      </c>
      <c r="E1" s="49" t="s">
        <v>5</v>
      </c>
      <c r="F1" s="50"/>
      <c r="G1" s="50"/>
      <c r="H1" s="5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42" x14ac:dyDescent="0.15">
      <c r="A2" s="45"/>
      <c r="B2" s="46"/>
      <c r="C2" s="48"/>
      <c r="D2" s="48"/>
      <c r="E2" s="9" t="s">
        <v>27</v>
      </c>
      <c r="F2" s="9" t="s">
        <v>28</v>
      </c>
      <c r="G2" s="9" t="s">
        <v>29</v>
      </c>
      <c r="H2" s="9" t="s">
        <v>30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" x14ac:dyDescent="0.15">
      <c r="A3" s="39" t="s">
        <v>32</v>
      </c>
      <c r="B3" s="36" t="s">
        <v>35</v>
      </c>
      <c r="C3" s="36" t="s">
        <v>36</v>
      </c>
      <c r="D3" s="37" t="s">
        <v>40</v>
      </c>
      <c r="E3" s="3" t="s">
        <v>43</v>
      </c>
      <c r="F3" s="33">
        <v>6</v>
      </c>
      <c r="G3" s="3"/>
      <c r="H3" s="33">
        <f>SUM(G3:G15)</f>
        <v>201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4" x14ac:dyDescent="0.15">
      <c r="A4" s="35"/>
      <c r="B4" s="35"/>
      <c r="C4" s="35"/>
      <c r="D4" s="35"/>
      <c r="E4" s="5" t="s">
        <v>718</v>
      </c>
      <c r="F4" s="35"/>
      <c r="G4" s="6">
        <v>46</v>
      </c>
      <c r="H4" s="3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3" x14ac:dyDescent="0.15">
      <c r="A5" s="35"/>
      <c r="B5" s="35"/>
      <c r="C5" s="35"/>
      <c r="D5" s="35"/>
      <c r="E5" s="3"/>
      <c r="F5" s="35"/>
      <c r="G5" s="6"/>
      <c r="H5" s="3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4" x14ac:dyDescent="0.15">
      <c r="A6" s="35"/>
      <c r="B6" s="35"/>
      <c r="C6" s="35"/>
      <c r="D6" s="35"/>
      <c r="E6" s="3" t="s">
        <v>52</v>
      </c>
      <c r="F6" s="35"/>
      <c r="G6" s="6"/>
      <c r="H6" s="3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4" x14ac:dyDescent="0.15">
      <c r="A7" s="35"/>
      <c r="B7" s="35"/>
      <c r="C7" s="35"/>
      <c r="D7" s="35"/>
      <c r="E7" s="5" t="s">
        <v>719</v>
      </c>
      <c r="F7" s="35"/>
      <c r="G7" s="6">
        <v>19</v>
      </c>
      <c r="H7" s="3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4" x14ac:dyDescent="0.15">
      <c r="A8" s="35"/>
      <c r="B8" s="35"/>
      <c r="C8" s="35"/>
      <c r="D8" s="35"/>
      <c r="E8" s="5" t="s">
        <v>720</v>
      </c>
      <c r="F8" s="35"/>
      <c r="G8" s="6">
        <v>25</v>
      </c>
      <c r="H8" s="3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4" x14ac:dyDescent="0.15">
      <c r="A9" s="35"/>
      <c r="B9" s="35"/>
      <c r="C9" s="35"/>
      <c r="D9" s="35"/>
      <c r="E9" s="5" t="s">
        <v>721</v>
      </c>
      <c r="F9" s="35"/>
      <c r="G9" s="6">
        <v>9</v>
      </c>
      <c r="H9" s="3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3" x14ac:dyDescent="0.15">
      <c r="A10" s="35"/>
      <c r="B10" s="35"/>
      <c r="C10" s="35"/>
      <c r="D10" s="35"/>
      <c r="E10" s="3"/>
      <c r="F10" s="35"/>
      <c r="G10" s="6"/>
      <c r="H10" s="3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4" x14ac:dyDescent="0.15">
      <c r="A11" s="35"/>
      <c r="B11" s="35"/>
      <c r="C11" s="35"/>
      <c r="D11" s="35"/>
      <c r="E11" s="3" t="s">
        <v>56</v>
      </c>
      <c r="F11" s="35"/>
      <c r="G11" s="6"/>
      <c r="H11" s="3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4" x14ac:dyDescent="0.15">
      <c r="A12" s="35"/>
      <c r="B12" s="35"/>
      <c r="C12" s="35"/>
      <c r="D12" s="35"/>
      <c r="E12" s="5" t="s">
        <v>722</v>
      </c>
      <c r="F12" s="35"/>
      <c r="G12" s="6">
        <v>32</v>
      </c>
      <c r="H12" s="3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3" x14ac:dyDescent="0.15">
      <c r="A13" s="35"/>
      <c r="B13" s="35"/>
      <c r="C13" s="35"/>
      <c r="D13" s="35"/>
      <c r="E13" s="3"/>
      <c r="F13" s="35"/>
      <c r="G13" s="6"/>
      <c r="H13" s="3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4" x14ac:dyDescent="0.15">
      <c r="A14" s="35"/>
      <c r="B14" s="35"/>
      <c r="C14" s="35"/>
      <c r="D14" s="35"/>
      <c r="E14" s="3" t="s">
        <v>58</v>
      </c>
      <c r="F14" s="35"/>
      <c r="G14" s="6"/>
      <c r="H14" s="3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4" x14ac:dyDescent="0.15">
      <c r="A15" s="34"/>
      <c r="B15" s="34"/>
      <c r="C15" s="34"/>
      <c r="D15" s="34"/>
      <c r="E15" s="5" t="s">
        <v>723</v>
      </c>
      <c r="F15" s="34"/>
      <c r="G15" s="6">
        <v>70</v>
      </c>
      <c r="H15" s="3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4" x14ac:dyDescent="0.15">
      <c r="A16" s="40" t="s">
        <v>724</v>
      </c>
      <c r="B16" s="38" t="s">
        <v>725</v>
      </c>
      <c r="C16" s="38" t="s">
        <v>726</v>
      </c>
      <c r="D16" s="37" t="s">
        <v>65</v>
      </c>
      <c r="E16" s="3" t="s">
        <v>66</v>
      </c>
      <c r="F16" s="33">
        <v>34</v>
      </c>
      <c r="G16" s="3"/>
      <c r="H16" s="33">
        <f>SUM(G16:G56)</f>
        <v>1738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4" x14ac:dyDescent="0.15">
      <c r="A17" s="35"/>
      <c r="B17" s="35"/>
      <c r="C17" s="35"/>
      <c r="D17" s="35"/>
      <c r="E17" s="5" t="s">
        <v>727</v>
      </c>
      <c r="F17" s="35"/>
      <c r="G17" s="6">
        <f>45*3+53</f>
        <v>188</v>
      </c>
      <c r="H17" s="3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4" x14ac:dyDescent="0.15">
      <c r="A18" s="35"/>
      <c r="B18" s="35"/>
      <c r="C18" s="35"/>
      <c r="D18" s="35"/>
      <c r="E18" s="5" t="s">
        <v>728</v>
      </c>
      <c r="F18" s="35"/>
      <c r="G18" s="6">
        <f>50+52+49+65</f>
        <v>216</v>
      </c>
      <c r="H18" s="3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4" x14ac:dyDescent="0.15">
      <c r="A19" s="35"/>
      <c r="B19" s="35"/>
      <c r="C19" s="35"/>
      <c r="D19" s="35"/>
      <c r="E19" s="5" t="s">
        <v>729</v>
      </c>
      <c r="F19" s="35"/>
      <c r="G19" s="6">
        <f>57+18</f>
        <v>75</v>
      </c>
      <c r="H19" s="3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4" x14ac:dyDescent="0.15">
      <c r="A20" s="35"/>
      <c r="B20" s="35"/>
      <c r="C20" s="35"/>
      <c r="D20" s="35"/>
      <c r="E20" s="5" t="s">
        <v>730</v>
      </c>
      <c r="F20" s="35"/>
      <c r="G20" s="6">
        <v>14</v>
      </c>
      <c r="H20" s="3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3" x14ac:dyDescent="0.15">
      <c r="A21" s="35"/>
      <c r="B21" s="35"/>
      <c r="C21" s="35"/>
      <c r="D21" s="35"/>
      <c r="E21" s="3"/>
      <c r="F21" s="35"/>
      <c r="G21" s="6"/>
      <c r="H21" s="3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4" x14ac:dyDescent="0.15">
      <c r="A22" s="35"/>
      <c r="B22" s="35"/>
      <c r="C22" s="35"/>
      <c r="D22" s="35"/>
      <c r="E22" s="3" t="s">
        <v>76</v>
      </c>
      <c r="F22" s="35"/>
      <c r="G22" s="6"/>
      <c r="H22" s="3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4" x14ac:dyDescent="0.15">
      <c r="A23" s="35"/>
      <c r="B23" s="35"/>
      <c r="C23" s="35"/>
      <c r="D23" s="35"/>
      <c r="E23" s="5" t="s">
        <v>731</v>
      </c>
      <c r="F23" s="35"/>
      <c r="G23" s="6">
        <f>29+30</f>
        <v>59</v>
      </c>
      <c r="H23" s="3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4" x14ac:dyDescent="0.15">
      <c r="A24" s="35"/>
      <c r="B24" s="35"/>
      <c r="C24" s="35"/>
      <c r="D24" s="35"/>
      <c r="E24" s="5" t="s">
        <v>732</v>
      </c>
      <c r="F24" s="35"/>
      <c r="G24" s="6">
        <f>28+30</f>
        <v>58</v>
      </c>
      <c r="H24" s="3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4" x14ac:dyDescent="0.15">
      <c r="A25" s="35"/>
      <c r="B25" s="35"/>
      <c r="C25" s="35"/>
      <c r="D25" s="35"/>
      <c r="E25" s="5" t="s">
        <v>733</v>
      </c>
      <c r="F25" s="35"/>
      <c r="G25" s="6">
        <f>30+28</f>
        <v>58</v>
      </c>
      <c r="H25" s="3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4" x14ac:dyDescent="0.15">
      <c r="A26" s="35"/>
      <c r="B26" s="35"/>
      <c r="C26" s="35"/>
      <c r="D26" s="35"/>
      <c r="E26" s="5" t="s">
        <v>734</v>
      </c>
      <c r="F26" s="35"/>
      <c r="G26" s="6">
        <f>27+31</f>
        <v>58</v>
      </c>
      <c r="H26" s="3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4" x14ac:dyDescent="0.15">
      <c r="A27" s="35"/>
      <c r="B27" s="35"/>
      <c r="C27" s="35"/>
      <c r="D27" s="35"/>
      <c r="E27" s="5" t="s">
        <v>735</v>
      </c>
      <c r="F27" s="35"/>
      <c r="G27" s="6">
        <v>52</v>
      </c>
      <c r="H27" s="3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4" x14ac:dyDescent="0.15">
      <c r="A28" s="35"/>
      <c r="B28" s="35"/>
      <c r="C28" s="35"/>
      <c r="D28" s="35"/>
      <c r="E28" s="5" t="s">
        <v>736</v>
      </c>
      <c r="F28" s="35"/>
      <c r="G28" s="6">
        <v>52</v>
      </c>
      <c r="H28" s="3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4" x14ac:dyDescent="0.15">
      <c r="A29" s="35"/>
      <c r="B29" s="35"/>
      <c r="C29" s="35"/>
      <c r="D29" s="35"/>
      <c r="E29" s="5" t="s">
        <v>737</v>
      </c>
      <c r="F29" s="35"/>
      <c r="G29" s="6">
        <v>52</v>
      </c>
      <c r="H29" s="3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4" x14ac:dyDescent="0.15">
      <c r="A30" s="35"/>
      <c r="B30" s="35"/>
      <c r="C30" s="35"/>
      <c r="D30" s="35"/>
      <c r="E30" s="5" t="s">
        <v>738</v>
      </c>
      <c r="F30" s="35"/>
      <c r="G30" s="6">
        <f>23+25</f>
        <v>48</v>
      </c>
      <c r="H30" s="3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4" x14ac:dyDescent="0.15">
      <c r="A31" s="35"/>
      <c r="B31" s="35"/>
      <c r="C31" s="35"/>
      <c r="D31" s="35"/>
      <c r="E31" s="5" t="s">
        <v>739</v>
      </c>
      <c r="F31" s="35"/>
      <c r="G31" s="6">
        <f>25+25</f>
        <v>50</v>
      </c>
      <c r="H31" s="3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4" x14ac:dyDescent="0.15">
      <c r="A32" s="35"/>
      <c r="B32" s="35"/>
      <c r="C32" s="35"/>
      <c r="D32" s="35"/>
      <c r="E32" s="5" t="s">
        <v>740</v>
      </c>
      <c r="F32" s="35"/>
      <c r="G32" s="6">
        <f>24+25</f>
        <v>49</v>
      </c>
      <c r="H32" s="3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4" x14ac:dyDescent="0.15">
      <c r="A33" s="35"/>
      <c r="B33" s="35"/>
      <c r="C33" s="35"/>
      <c r="D33" s="35"/>
      <c r="E33" s="5" t="s">
        <v>741</v>
      </c>
      <c r="F33" s="35"/>
      <c r="G33" s="6">
        <v>46</v>
      </c>
      <c r="H33" s="3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4" x14ac:dyDescent="0.15">
      <c r="A34" s="35"/>
      <c r="B34" s="35"/>
      <c r="C34" s="35"/>
      <c r="D34" s="35"/>
      <c r="E34" s="5" t="s">
        <v>742</v>
      </c>
      <c r="F34" s="35"/>
      <c r="G34" s="6">
        <v>46</v>
      </c>
      <c r="H34" s="3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4" x14ac:dyDescent="0.15">
      <c r="A35" s="35"/>
      <c r="B35" s="35"/>
      <c r="C35" s="35"/>
      <c r="D35" s="35"/>
      <c r="E35" s="5" t="s">
        <v>743</v>
      </c>
      <c r="F35" s="35"/>
      <c r="G35" s="6">
        <v>45</v>
      </c>
      <c r="H35" s="3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4" x14ac:dyDescent="0.15">
      <c r="A36" s="35"/>
      <c r="B36" s="35"/>
      <c r="C36" s="35"/>
      <c r="D36" s="35"/>
      <c r="E36" s="5" t="s">
        <v>744</v>
      </c>
      <c r="F36" s="35"/>
      <c r="G36" s="6">
        <v>44</v>
      </c>
      <c r="H36" s="3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4" x14ac:dyDescent="0.15">
      <c r="A37" s="35"/>
      <c r="B37" s="35"/>
      <c r="C37" s="35"/>
      <c r="D37" s="35"/>
      <c r="E37" s="5" t="s">
        <v>745</v>
      </c>
      <c r="F37" s="35"/>
      <c r="G37" s="6">
        <f t="shared" ref="G37:G39" si="0">20+22</f>
        <v>42</v>
      </c>
      <c r="H37" s="3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4" x14ac:dyDescent="0.15">
      <c r="A38" s="35"/>
      <c r="B38" s="35"/>
      <c r="C38" s="35"/>
      <c r="D38" s="35"/>
      <c r="E38" s="5" t="s">
        <v>746</v>
      </c>
      <c r="F38" s="35"/>
      <c r="G38" s="6">
        <f t="shared" si="0"/>
        <v>42</v>
      </c>
      <c r="H38" s="3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4" x14ac:dyDescent="0.15">
      <c r="A39" s="35"/>
      <c r="B39" s="35"/>
      <c r="C39" s="35"/>
      <c r="D39" s="35"/>
      <c r="E39" s="5" t="s">
        <v>747</v>
      </c>
      <c r="F39" s="35"/>
      <c r="G39" s="6">
        <f t="shared" si="0"/>
        <v>42</v>
      </c>
      <c r="H39" s="3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4" x14ac:dyDescent="0.15">
      <c r="A40" s="35"/>
      <c r="B40" s="35"/>
      <c r="C40" s="35"/>
      <c r="D40" s="35"/>
      <c r="E40" s="5" t="s">
        <v>748</v>
      </c>
      <c r="F40" s="35"/>
      <c r="G40" s="6">
        <v>45</v>
      </c>
      <c r="H40" s="3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3" x14ac:dyDescent="0.15">
      <c r="A41" s="35"/>
      <c r="B41" s="35"/>
      <c r="C41" s="35"/>
      <c r="D41" s="35"/>
      <c r="E41" s="3"/>
      <c r="F41" s="35"/>
      <c r="G41" s="6"/>
      <c r="H41" s="3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4" x14ac:dyDescent="0.15">
      <c r="A42" s="35"/>
      <c r="B42" s="35"/>
      <c r="C42" s="35"/>
      <c r="D42" s="35"/>
      <c r="E42" s="3" t="s">
        <v>43</v>
      </c>
      <c r="F42" s="35"/>
      <c r="G42" s="6"/>
      <c r="H42" s="3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4" x14ac:dyDescent="0.15">
      <c r="A43" s="35"/>
      <c r="B43" s="35"/>
      <c r="C43" s="35"/>
      <c r="D43" s="35"/>
      <c r="E43" s="5" t="s">
        <v>749</v>
      </c>
      <c r="F43" s="35"/>
      <c r="G43" s="6">
        <v>47</v>
      </c>
      <c r="H43" s="3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4" x14ac:dyDescent="0.15">
      <c r="A44" s="35"/>
      <c r="B44" s="35"/>
      <c r="C44" s="35"/>
      <c r="D44" s="35"/>
      <c r="E44" s="5" t="s">
        <v>718</v>
      </c>
      <c r="F44" s="35"/>
      <c r="G44" s="6">
        <v>46</v>
      </c>
      <c r="H44" s="3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4" x14ac:dyDescent="0.15">
      <c r="A45" s="35"/>
      <c r="B45" s="35"/>
      <c r="C45" s="35"/>
      <c r="D45" s="35"/>
      <c r="E45" s="5" t="s">
        <v>750</v>
      </c>
      <c r="F45" s="35"/>
      <c r="G45" s="6">
        <v>46</v>
      </c>
      <c r="H45" s="3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3" x14ac:dyDescent="0.15">
      <c r="A46" s="35"/>
      <c r="B46" s="35"/>
      <c r="C46" s="35"/>
      <c r="D46" s="35"/>
      <c r="E46" s="3"/>
      <c r="F46" s="35"/>
      <c r="G46" s="6"/>
      <c r="H46" s="3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4" x14ac:dyDescent="0.15">
      <c r="A47" s="35"/>
      <c r="B47" s="35"/>
      <c r="C47" s="35"/>
      <c r="D47" s="35"/>
      <c r="E47" s="3" t="s">
        <v>52</v>
      </c>
      <c r="F47" s="35"/>
      <c r="G47" s="6"/>
      <c r="H47" s="3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4" x14ac:dyDescent="0.15">
      <c r="A48" s="35"/>
      <c r="B48" s="35"/>
      <c r="C48" s="35"/>
      <c r="D48" s="35"/>
      <c r="E48" s="5" t="s">
        <v>751</v>
      </c>
      <c r="F48" s="35"/>
      <c r="G48" s="6">
        <v>22</v>
      </c>
      <c r="H48" s="3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4" x14ac:dyDescent="0.15">
      <c r="A49" s="35"/>
      <c r="B49" s="35"/>
      <c r="C49" s="35"/>
      <c r="D49" s="35"/>
      <c r="E49" s="5" t="s">
        <v>752</v>
      </c>
      <c r="F49" s="35"/>
      <c r="G49" s="6">
        <v>22</v>
      </c>
      <c r="H49" s="35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4" x14ac:dyDescent="0.15">
      <c r="A50" s="35"/>
      <c r="B50" s="35"/>
      <c r="C50" s="35"/>
      <c r="D50" s="35"/>
      <c r="E50" s="5" t="s">
        <v>753</v>
      </c>
      <c r="F50" s="35"/>
      <c r="G50" s="6">
        <v>30</v>
      </c>
      <c r="H50" s="3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4" x14ac:dyDescent="0.15">
      <c r="A51" s="35"/>
      <c r="B51" s="35"/>
      <c r="C51" s="35"/>
      <c r="D51" s="35"/>
      <c r="E51" s="5" t="s">
        <v>754</v>
      </c>
      <c r="F51" s="35"/>
      <c r="G51" s="6">
        <v>31</v>
      </c>
      <c r="H51" s="3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4" x14ac:dyDescent="0.15">
      <c r="A52" s="35"/>
      <c r="B52" s="35"/>
      <c r="C52" s="35"/>
      <c r="D52" s="35"/>
      <c r="E52" s="5" t="s">
        <v>755</v>
      </c>
      <c r="F52" s="35"/>
      <c r="G52" s="6">
        <v>28</v>
      </c>
      <c r="H52" s="35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4" x14ac:dyDescent="0.15">
      <c r="A53" s="35"/>
      <c r="B53" s="35"/>
      <c r="C53" s="35"/>
      <c r="D53" s="35"/>
      <c r="E53" s="5" t="s">
        <v>756</v>
      </c>
      <c r="F53" s="35"/>
      <c r="G53" s="6">
        <v>28</v>
      </c>
      <c r="H53" s="3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4" x14ac:dyDescent="0.15">
      <c r="A54" s="35"/>
      <c r="B54" s="35"/>
      <c r="C54" s="35"/>
      <c r="D54" s="35"/>
      <c r="E54" s="5" t="s">
        <v>757</v>
      </c>
      <c r="F54" s="35"/>
      <c r="G54" s="6">
        <v>28</v>
      </c>
      <c r="H54" s="35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4" x14ac:dyDescent="0.15">
      <c r="A55" s="35"/>
      <c r="B55" s="35"/>
      <c r="C55" s="35"/>
      <c r="D55" s="35"/>
      <c r="E55" s="5" t="s">
        <v>758</v>
      </c>
      <c r="F55" s="35"/>
      <c r="G55" s="6">
        <v>12</v>
      </c>
      <c r="H55" s="35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4" x14ac:dyDescent="0.15">
      <c r="A56" s="34"/>
      <c r="B56" s="34"/>
      <c r="C56" s="34"/>
      <c r="D56" s="34"/>
      <c r="E56" s="5" t="s">
        <v>759</v>
      </c>
      <c r="F56" s="34"/>
      <c r="G56" s="6">
        <v>17</v>
      </c>
      <c r="H56" s="3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4" x14ac:dyDescent="0.15">
      <c r="A57" s="40" t="s">
        <v>760</v>
      </c>
      <c r="B57" s="39" t="s">
        <v>105</v>
      </c>
      <c r="C57" s="36" t="s">
        <v>107</v>
      </c>
      <c r="D57" s="42" t="s">
        <v>109</v>
      </c>
      <c r="E57" s="3" t="s">
        <v>113</v>
      </c>
      <c r="F57" s="33">
        <v>112</v>
      </c>
      <c r="G57" s="3"/>
      <c r="H57" s="33">
        <f>SUM(G57:G187)</f>
        <v>8109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4" x14ac:dyDescent="0.15">
      <c r="A58" s="35"/>
      <c r="B58" s="35"/>
      <c r="C58" s="35"/>
      <c r="D58" s="35"/>
      <c r="E58" s="5" t="s">
        <v>761</v>
      </c>
      <c r="F58" s="35"/>
      <c r="G58" s="6">
        <f>296+27</f>
        <v>323</v>
      </c>
      <c r="H58" s="35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4" x14ac:dyDescent="0.15">
      <c r="A59" s="35"/>
      <c r="B59" s="35"/>
      <c r="C59" s="35"/>
      <c r="D59" s="35"/>
      <c r="E59" s="5" t="s">
        <v>762</v>
      </c>
      <c r="F59" s="35"/>
      <c r="G59" s="6">
        <v>351</v>
      </c>
      <c r="H59" s="35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4" x14ac:dyDescent="0.15">
      <c r="A60" s="35"/>
      <c r="B60" s="35"/>
      <c r="C60" s="35"/>
      <c r="D60" s="35"/>
      <c r="E60" s="5" t="s">
        <v>763</v>
      </c>
      <c r="F60" s="35"/>
      <c r="G60" s="6">
        <f>33+32+32+33+33+34+34+35+32+25+40</f>
        <v>363</v>
      </c>
      <c r="H60" s="3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4" x14ac:dyDescent="0.15">
      <c r="A61" s="35"/>
      <c r="B61" s="35"/>
      <c r="C61" s="35"/>
      <c r="D61" s="35"/>
      <c r="E61" s="5" t="s">
        <v>764</v>
      </c>
      <c r="F61" s="35"/>
      <c r="G61" s="6">
        <f>37+36+37+41+22+37+36+36+35</f>
        <v>317</v>
      </c>
      <c r="H61" s="3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4" x14ac:dyDescent="0.15">
      <c r="A62" s="35"/>
      <c r="B62" s="35"/>
      <c r="C62" s="35"/>
      <c r="D62" s="35"/>
      <c r="E62" s="5" t="s">
        <v>765</v>
      </c>
      <c r="F62" s="35"/>
      <c r="G62" s="6">
        <f>263+45</f>
        <v>308</v>
      </c>
      <c r="H62" s="3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4" x14ac:dyDescent="0.15">
      <c r="A63" s="35"/>
      <c r="B63" s="35"/>
      <c r="C63" s="35"/>
      <c r="D63" s="35"/>
      <c r="E63" s="5" t="s">
        <v>766</v>
      </c>
      <c r="F63" s="35"/>
      <c r="G63" s="6">
        <f>47+28+48+60+48+48+85</f>
        <v>364</v>
      </c>
      <c r="H63" s="3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4" x14ac:dyDescent="0.15">
      <c r="A64" s="35"/>
      <c r="B64" s="35"/>
      <c r="C64" s="35"/>
      <c r="D64" s="35"/>
      <c r="E64" s="5" t="s">
        <v>767</v>
      </c>
      <c r="F64" s="35"/>
      <c r="G64" s="6">
        <f>36+25+40+19+20+30+24+43+45+44+21</f>
        <v>347</v>
      </c>
      <c r="H64" s="3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3" x14ac:dyDescent="0.15">
      <c r="A65" s="35"/>
      <c r="B65" s="35"/>
      <c r="C65" s="35"/>
      <c r="D65" s="35"/>
      <c r="E65" s="3"/>
      <c r="F65" s="35"/>
      <c r="G65" s="6"/>
      <c r="H65" s="3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4" x14ac:dyDescent="0.15">
      <c r="A66" s="35"/>
      <c r="B66" s="35"/>
      <c r="C66" s="35"/>
      <c r="D66" s="35"/>
      <c r="E66" s="3" t="s">
        <v>125</v>
      </c>
      <c r="F66" s="35"/>
      <c r="G66" s="6"/>
      <c r="H66" s="3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4" x14ac:dyDescent="0.15">
      <c r="A67" s="35"/>
      <c r="B67" s="35"/>
      <c r="C67" s="35"/>
      <c r="D67" s="35"/>
      <c r="E67" s="5" t="s">
        <v>768</v>
      </c>
      <c r="F67" s="35"/>
      <c r="G67" s="6">
        <f>139+28</f>
        <v>167</v>
      </c>
      <c r="H67" s="3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4" x14ac:dyDescent="0.15">
      <c r="A68" s="35"/>
      <c r="B68" s="35"/>
      <c r="C68" s="35"/>
      <c r="D68" s="35"/>
      <c r="E68" s="5" t="s">
        <v>769</v>
      </c>
      <c r="F68" s="35"/>
      <c r="G68" s="6">
        <v>139</v>
      </c>
      <c r="H68" s="3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4" x14ac:dyDescent="0.15">
      <c r="A69" s="35"/>
      <c r="B69" s="35"/>
      <c r="C69" s="35"/>
      <c r="D69" s="35"/>
      <c r="E69" s="5" t="s">
        <v>770</v>
      </c>
      <c r="F69" s="35"/>
      <c r="G69" s="6">
        <f>41+41+42+46+42+26+16</f>
        <v>254</v>
      </c>
      <c r="H69" s="3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4" x14ac:dyDescent="0.15">
      <c r="A70" s="35"/>
      <c r="B70" s="35"/>
      <c r="C70" s="35"/>
      <c r="D70" s="35"/>
      <c r="E70" s="5" t="s">
        <v>771</v>
      </c>
      <c r="F70" s="35"/>
      <c r="G70" s="6">
        <f>45+45+44+36+28</f>
        <v>198</v>
      </c>
      <c r="H70" s="3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4" x14ac:dyDescent="0.15">
      <c r="A71" s="35"/>
      <c r="B71" s="35"/>
      <c r="C71" s="35"/>
      <c r="D71" s="35"/>
      <c r="E71" s="5" t="s">
        <v>772</v>
      </c>
      <c r="F71" s="35"/>
      <c r="G71" s="6">
        <f>49+49+38+46</f>
        <v>182</v>
      </c>
      <c r="H71" s="3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4" x14ac:dyDescent="0.15">
      <c r="A72" s="35"/>
      <c r="B72" s="35"/>
      <c r="C72" s="35"/>
      <c r="D72" s="35"/>
      <c r="E72" s="5" t="s">
        <v>773</v>
      </c>
      <c r="F72" s="35"/>
      <c r="G72" s="6">
        <f>45+46+46+42+41</f>
        <v>220</v>
      </c>
      <c r="H72" s="3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4" x14ac:dyDescent="0.15">
      <c r="A73" s="35"/>
      <c r="B73" s="35"/>
      <c r="C73" s="35"/>
      <c r="D73" s="35"/>
      <c r="E73" s="5" t="s">
        <v>774</v>
      </c>
      <c r="F73" s="35"/>
      <c r="G73" s="6">
        <v>160</v>
      </c>
      <c r="H73" s="3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4" x14ac:dyDescent="0.15">
      <c r="A74" s="35"/>
      <c r="B74" s="35"/>
      <c r="C74" s="35"/>
      <c r="D74" s="35"/>
      <c r="E74" s="5" t="s">
        <v>775</v>
      </c>
      <c r="F74" s="35"/>
      <c r="G74" s="6">
        <f>40+37+41+43+13</f>
        <v>174</v>
      </c>
      <c r="H74" s="3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4" x14ac:dyDescent="0.15">
      <c r="A75" s="35"/>
      <c r="B75" s="35"/>
      <c r="C75" s="35"/>
      <c r="D75" s="35"/>
      <c r="E75" s="5" t="s">
        <v>776</v>
      </c>
      <c r="F75" s="35"/>
      <c r="G75" s="6">
        <f>39*3+44</f>
        <v>161</v>
      </c>
      <c r="H75" s="3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4" x14ac:dyDescent="0.15">
      <c r="A76" s="35"/>
      <c r="B76" s="35"/>
      <c r="C76" s="35"/>
      <c r="D76" s="35"/>
      <c r="E76" s="5" t="s">
        <v>777</v>
      </c>
      <c r="F76" s="35"/>
      <c r="G76" s="6">
        <v>13</v>
      </c>
      <c r="H76" s="3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4" x14ac:dyDescent="0.15">
      <c r="A77" s="35"/>
      <c r="B77" s="35"/>
      <c r="C77" s="35"/>
      <c r="D77" s="35"/>
      <c r="E77" s="5" t="s">
        <v>778</v>
      </c>
      <c r="F77" s="35"/>
      <c r="G77" s="6">
        <v>24</v>
      </c>
      <c r="H77" s="3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4" x14ac:dyDescent="0.15">
      <c r="A78" s="35"/>
      <c r="B78" s="35"/>
      <c r="C78" s="35"/>
      <c r="D78" s="35"/>
      <c r="E78" s="5" t="s">
        <v>779</v>
      </c>
      <c r="F78" s="35"/>
      <c r="G78" s="6">
        <v>29</v>
      </c>
      <c r="H78" s="3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4" x14ac:dyDescent="0.15">
      <c r="A79" s="35"/>
      <c r="B79" s="35"/>
      <c r="C79" s="35"/>
      <c r="D79" s="35"/>
      <c r="E79" s="5" t="s">
        <v>780</v>
      </c>
      <c r="F79" s="35"/>
      <c r="G79" s="6">
        <v>22</v>
      </c>
      <c r="H79" s="3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4" x14ac:dyDescent="0.15">
      <c r="A80" s="35"/>
      <c r="B80" s="35"/>
      <c r="C80" s="35"/>
      <c r="D80" s="35"/>
      <c r="E80" s="5" t="s">
        <v>781</v>
      </c>
      <c r="F80" s="35"/>
      <c r="G80" s="6">
        <v>4</v>
      </c>
      <c r="H80" s="3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4" x14ac:dyDescent="0.15">
      <c r="A81" s="35"/>
      <c r="B81" s="35"/>
      <c r="C81" s="35"/>
      <c r="D81" s="35"/>
      <c r="E81" s="5" t="s">
        <v>782</v>
      </c>
      <c r="F81" s="35"/>
      <c r="G81" s="6">
        <f>11+21</f>
        <v>32</v>
      </c>
      <c r="H81" s="3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4" x14ac:dyDescent="0.15">
      <c r="A82" s="35"/>
      <c r="B82" s="35"/>
      <c r="C82" s="35"/>
      <c r="D82" s="35"/>
      <c r="E82" s="5" t="s">
        <v>783</v>
      </c>
      <c r="F82" s="35"/>
      <c r="G82" s="6">
        <f>12+10</f>
        <v>22</v>
      </c>
      <c r="H82" s="3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4" x14ac:dyDescent="0.15">
      <c r="A83" s="35"/>
      <c r="B83" s="35"/>
      <c r="C83" s="35"/>
      <c r="D83" s="35"/>
      <c r="E83" s="5" t="s">
        <v>784</v>
      </c>
      <c r="F83" s="35"/>
      <c r="G83" s="6">
        <v>26</v>
      </c>
      <c r="H83" s="3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4" x14ac:dyDescent="0.15">
      <c r="A84" s="35"/>
      <c r="B84" s="35"/>
      <c r="C84" s="35"/>
      <c r="D84" s="35"/>
      <c r="E84" s="5" t="s">
        <v>785</v>
      </c>
      <c r="F84" s="35"/>
      <c r="G84" s="6">
        <f>13+29</f>
        <v>42</v>
      </c>
      <c r="H84" s="3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4" x14ac:dyDescent="0.15">
      <c r="A85" s="35"/>
      <c r="B85" s="35"/>
      <c r="C85" s="35"/>
      <c r="D85" s="35"/>
      <c r="E85" s="5" t="s">
        <v>786</v>
      </c>
      <c r="F85" s="35"/>
      <c r="G85" s="6">
        <f>39+15</f>
        <v>54</v>
      </c>
      <c r="H85" s="3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4" x14ac:dyDescent="0.15">
      <c r="A86" s="35"/>
      <c r="B86" s="35"/>
      <c r="C86" s="35"/>
      <c r="D86" s="35"/>
      <c r="E86" s="5" t="s">
        <v>787</v>
      </c>
      <c r="F86" s="35"/>
      <c r="G86" s="6">
        <v>39</v>
      </c>
      <c r="H86" s="35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4" x14ac:dyDescent="0.15">
      <c r="A87" s="35"/>
      <c r="B87" s="35"/>
      <c r="C87" s="35"/>
      <c r="D87" s="35"/>
      <c r="E87" s="5" t="s">
        <v>788</v>
      </c>
      <c r="F87" s="35"/>
      <c r="G87" s="6">
        <v>55</v>
      </c>
      <c r="H87" s="35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4" x14ac:dyDescent="0.15">
      <c r="A88" s="35"/>
      <c r="B88" s="35"/>
      <c r="C88" s="35"/>
      <c r="D88" s="35"/>
      <c r="E88" s="5" t="s">
        <v>789</v>
      </c>
      <c r="F88" s="35"/>
      <c r="G88" s="6">
        <v>68</v>
      </c>
      <c r="H88" s="35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4" x14ac:dyDescent="0.15">
      <c r="A89" s="35"/>
      <c r="B89" s="35"/>
      <c r="C89" s="35"/>
      <c r="D89" s="35"/>
      <c r="E89" s="5" t="s">
        <v>790</v>
      </c>
      <c r="F89" s="35"/>
      <c r="G89" s="6">
        <v>44</v>
      </c>
      <c r="H89" s="35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4" x14ac:dyDescent="0.15">
      <c r="A90" s="35"/>
      <c r="B90" s="35"/>
      <c r="C90" s="35"/>
      <c r="D90" s="35"/>
      <c r="E90" s="5" t="s">
        <v>791</v>
      </c>
      <c r="F90" s="35"/>
      <c r="G90" s="6">
        <v>40</v>
      </c>
      <c r="H90" s="35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4" x14ac:dyDescent="0.15">
      <c r="A91" s="35"/>
      <c r="B91" s="35"/>
      <c r="C91" s="35"/>
      <c r="D91" s="35"/>
      <c r="E91" s="5" t="s">
        <v>792</v>
      </c>
      <c r="F91" s="35"/>
      <c r="G91" s="6">
        <f>29+17</f>
        <v>46</v>
      </c>
      <c r="H91" s="35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4" x14ac:dyDescent="0.15">
      <c r="A92" s="35"/>
      <c r="B92" s="35"/>
      <c r="C92" s="35"/>
      <c r="D92" s="35"/>
      <c r="E92" s="5" t="s">
        <v>730</v>
      </c>
      <c r="F92" s="35"/>
      <c r="G92" s="6">
        <v>14</v>
      </c>
      <c r="H92" s="35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4" x14ac:dyDescent="0.15">
      <c r="A93" s="35"/>
      <c r="B93" s="35"/>
      <c r="C93" s="35"/>
      <c r="D93" s="35"/>
      <c r="E93" s="5" t="s">
        <v>793</v>
      </c>
      <c r="F93" s="35"/>
      <c r="G93" s="6">
        <v>18</v>
      </c>
      <c r="H93" s="35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4" x14ac:dyDescent="0.15">
      <c r="A94" s="35"/>
      <c r="B94" s="35"/>
      <c r="C94" s="35"/>
      <c r="D94" s="35"/>
      <c r="E94" s="5" t="s">
        <v>794</v>
      </c>
      <c r="F94" s="35"/>
      <c r="G94" s="6">
        <v>51</v>
      </c>
      <c r="H94" s="35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4" x14ac:dyDescent="0.15">
      <c r="A95" s="35"/>
      <c r="B95" s="35"/>
      <c r="C95" s="35"/>
      <c r="D95" s="35"/>
      <c r="E95" s="5" t="s">
        <v>795</v>
      </c>
      <c r="F95" s="35"/>
      <c r="G95" s="6">
        <v>15</v>
      </c>
      <c r="H95" s="35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4" x14ac:dyDescent="0.15">
      <c r="A96" s="35"/>
      <c r="B96" s="35"/>
      <c r="C96" s="35"/>
      <c r="D96" s="35"/>
      <c r="E96" s="5" t="s">
        <v>796</v>
      </c>
      <c r="F96" s="35"/>
      <c r="G96" s="6">
        <v>40</v>
      </c>
      <c r="H96" s="35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4" x14ac:dyDescent="0.15">
      <c r="A97" s="35"/>
      <c r="B97" s="35"/>
      <c r="C97" s="35"/>
      <c r="D97" s="35"/>
      <c r="E97" s="5" t="s">
        <v>797</v>
      </c>
      <c r="F97" s="35"/>
      <c r="G97" s="6">
        <v>17</v>
      </c>
      <c r="H97" s="35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4" x14ac:dyDescent="0.15">
      <c r="A98" s="35"/>
      <c r="B98" s="35"/>
      <c r="C98" s="35"/>
      <c r="D98" s="35"/>
      <c r="E98" s="5" t="s">
        <v>798</v>
      </c>
      <c r="F98" s="35"/>
      <c r="G98" s="6">
        <v>13</v>
      </c>
      <c r="H98" s="35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4" x14ac:dyDescent="0.15">
      <c r="A99" s="35"/>
      <c r="B99" s="35"/>
      <c r="C99" s="35"/>
      <c r="D99" s="35"/>
      <c r="E99" s="5" t="s">
        <v>799</v>
      </c>
      <c r="F99" s="35"/>
      <c r="G99" s="6">
        <v>7</v>
      </c>
      <c r="H99" s="35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4" x14ac:dyDescent="0.15">
      <c r="A100" s="35"/>
      <c r="B100" s="35"/>
      <c r="C100" s="35"/>
      <c r="D100" s="35"/>
      <c r="E100" s="5" t="s">
        <v>800</v>
      </c>
      <c r="F100" s="35"/>
      <c r="G100" s="6">
        <v>11</v>
      </c>
      <c r="H100" s="35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4" x14ac:dyDescent="0.15">
      <c r="A101" s="35"/>
      <c r="B101" s="35"/>
      <c r="C101" s="35"/>
      <c r="D101" s="35"/>
      <c r="E101" s="5" t="s">
        <v>801</v>
      </c>
      <c r="F101" s="35"/>
      <c r="G101" s="6">
        <v>14</v>
      </c>
      <c r="H101" s="35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4" x14ac:dyDescent="0.15">
      <c r="A102" s="35"/>
      <c r="B102" s="35"/>
      <c r="C102" s="35"/>
      <c r="D102" s="35"/>
      <c r="E102" s="5" t="s">
        <v>802</v>
      </c>
      <c r="F102" s="35"/>
      <c r="G102" s="6">
        <f>3+90</f>
        <v>93</v>
      </c>
      <c r="H102" s="35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4" x14ac:dyDescent="0.15">
      <c r="A103" s="35"/>
      <c r="B103" s="35"/>
      <c r="C103" s="35"/>
      <c r="D103" s="35"/>
      <c r="E103" s="5" t="s">
        <v>803</v>
      </c>
      <c r="F103" s="35"/>
      <c r="G103" s="6">
        <v>128</v>
      </c>
      <c r="H103" s="35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4" x14ac:dyDescent="0.15">
      <c r="A104" s="35"/>
      <c r="B104" s="35"/>
      <c r="C104" s="35"/>
      <c r="D104" s="35"/>
      <c r="E104" s="5" t="s">
        <v>804</v>
      </c>
      <c r="F104" s="35"/>
      <c r="G104" s="6">
        <f>133+14</f>
        <v>147</v>
      </c>
      <c r="H104" s="35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3" x14ac:dyDescent="0.15">
      <c r="A105" s="35"/>
      <c r="B105" s="35"/>
      <c r="C105" s="35"/>
      <c r="D105" s="35"/>
      <c r="E105" s="3"/>
      <c r="F105" s="35"/>
      <c r="G105" s="6"/>
      <c r="H105" s="35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4" x14ac:dyDescent="0.15">
      <c r="A106" s="35"/>
      <c r="B106" s="35"/>
      <c r="C106" s="35"/>
      <c r="D106" s="35"/>
      <c r="E106" s="3" t="s">
        <v>76</v>
      </c>
      <c r="F106" s="35"/>
      <c r="G106" s="6"/>
      <c r="H106" s="35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4" x14ac:dyDescent="0.15">
      <c r="A107" s="35"/>
      <c r="B107" s="35"/>
      <c r="C107" s="35"/>
      <c r="D107" s="35"/>
      <c r="E107" s="5" t="s">
        <v>805</v>
      </c>
      <c r="F107" s="35"/>
      <c r="G107" s="6">
        <v>60</v>
      </c>
      <c r="H107" s="35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4" x14ac:dyDescent="0.15">
      <c r="A108" s="35"/>
      <c r="B108" s="35"/>
      <c r="C108" s="35"/>
      <c r="D108" s="35"/>
      <c r="E108" s="5" t="s">
        <v>806</v>
      </c>
      <c r="F108" s="35"/>
      <c r="G108" s="6">
        <v>57</v>
      </c>
      <c r="H108" s="35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4" x14ac:dyDescent="0.15">
      <c r="A109" s="35"/>
      <c r="B109" s="35"/>
      <c r="C109" s="35"/>
      <c r="D109" s="35"/>
      <c r="E109" s="5" t="s">
        <v>807</v>
      </c>
      <c r="F109" s="35"/>
      <c r="G109" s="6">
        <v>58</v>
      </c>
      <c r="H109" s="35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4" x14ac:dyDescent="0.15">
      <c r="A110" s="35"/>
      <c r="B110" s="35"/>
      <c r="C110" s="35"/>
      <c r="D110" s="35"/>
      <c r="E110" s="5" t="s">
        <v>808</v>
      </c>
      <c r="F110" s="35"/>
      <c r="G110" s="6">
        <v>59</v>
      </c>
      <c r="H110" s="35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4" x14ac:dyDescent="0.15">
      <c r="A111" s="35"/>
      <c r="B111" s="35"/>
      <c r="C111" s="35"/>
      <c r="D111" s="35"/>
      <c r="E111" s="5" t="s">
        <v>809</v>
      </c>
      <c r="F111" s="35"/>
      <c r="G111" s="6">
        <v>53</v>
      </c>
      <c r="H111" s="35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4" x14ac:dyDescent="0.15">
      <c r="A112" s="35"/>
      <c r="B112" s="35"/>
      <c r="C112" s="35"/>
      <c r="D112" s="35"/>
      <c r="E112" s="5" t="s">
        <v>810</v>
      </c>
      <c r="F112" s="35"/>
      <c r="G112" s="6">
        <v>52</v>
      </c>
      <c r="H112" s="35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4" x14ac:dyDescent="0.15">
      <c r="A113" s="35"/>
      <c r="B113" s="35"/>
      <c r="C113" s="35"/>
      <c r="D113" s="35"/>
      <c r="E113" s="5" t="s">
        <v>811</v>
      </c>
      <c r="F113" s="35"/>
      <c r="G113" s="6">
        <f>26+25</f>
        <v>51</v>
      </c>
      <c r="H113" s="35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4" x14ac:dyDescent="0.15">
      <c r="A114" s="35"/>
      <c r="B114" s="35"/>
      <c r="C114" s="35"/>
      <c r="D114" s="35"/>
      <c r="E114" s="5" t="s">
        <v>812</v>
      </c>
      <c r="F114" s="35"/>
      <c r="G114" s="6">
        <f>25+25</f>
        <v>50</v>
      </c>
      <c r="H114" s="35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4" x14ac:dyDescent="0.15">
      <c r="A115" s="35"/>
      <c r="B115" s="35"/>
      <c r="C115" s="35"/>
      <c r="D115" s="35"/>
      <c r="E115" s="5" t="s">
        <v>738</v>
      </c>
      <c r="F115" s="35"/>
      <c r="G115" s="6">
        <f>23+25</f>
        <v>48</v>
      </c>
      <c r="H115" s="35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4" x14ac:dyDescent="0.15">
      <c r="A116" s="35"/>
      <c r="B116" s="35"/>
      <c r="C116" s="35"/>
      <c r="D116" s="35"/>
      <c r="E116" s="5" t="s">
        <v>743</v>
      </c>
      <c r="F116" s="35"/>
      <c r="G116" s="6">
        <v>45</v>
      </c>
      <c r="H116" s="35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4" x14ac:dyDescent="0.15">
      <c r="A117" s="35"/>
      <c r="B117" s="35"/>
      <c r="C117" s="35"/>
      <c r="D117" s="35"/>
      <c r="E117" s="5" t="s">
        <v>744</v>
      </c>
      <c r="F117" s="35"/>
      <c r="G117" s="6">
        <v>44</v>
      </c>
      <c r="H117" s="35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4" x14ac:dyDescent="0.15">
      <c r="A118" s="35"/>
      <c r="B118" s="35"/>
      <c r="C118" s="35"/>
      <c r="D118" s="35"/>
      <c r="E118" s="5" t="s">
        <v>813</v>
      </c>
      <c r="F118" s="35"/>
      <c r="G118" s="6">
        <v>43</v>
      </c>
      <c r="H118" s="35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4" x14ac:dyDescent="0.15">
      <c r="A119" s="35"/>
      <c r="B119" s="35"/>
      <c r="C119" s="35"/>
      <c r="D119" s="35"/>
      <c r="E119" s="5" t="s">
        <v>814</v>
      </c>
      <c r="F119" s="35"/>
      <c r="G119" s="6">
        <v>46</v>
      </c>
      <c r="H119" s="35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3" x14ac:dyDescent="0.15">
      <c r="A120" s="35"/>
      <c r="B120" s="35"/>
      <c r="C120" s="35"/>
      <c r="D120" s="35"/>
      <c r="E120" s="3"/>
      <c r="F120" s="35"/>
      <c r="G120" s="6"/>
      <c r="H120" s="35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4" x14ac:dyDescent="0.15">
      <c r="A121" s="35"/>
      <c r="B121" s="35"/>
      <c r="C121" s="35"/>
      <c r="D121" s="35"/>
      <c r="E121" s="3" t="s">
        <v>43</v>
      </c>
      <c r="F121" s="35"/>
      <c r="G121" s="6"/>
      <c r="H121" s="35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4" x14ac:dyDescent="0.15">
      <c r="A122" s="35"/>
      <c r="B122" s="35"/>
      <c r="C122" s="35"/>
      <c r="D122" s="35"/>
      <c r="E122" s="5" t="s">
        <v>815</v>
      </c>
      <c r="F122" s="35"/>
      <c r="G122" s="6">
        <v>96</v>
      </c>
      <c r="H122" s="35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4" x14ac:dyDescent="0.15">
      <c r="A123" s="35"/>
      <c r="B123" s="35"/>
      <c r="C123" s="35"/>
      <c r="D123" s="35"/>
      <c r="E123" s="5" t="s">
        <v>816</v>
      </c>
      <c r="F123" s="35"/>
      <c r="G123" s="6">
        <f>41+52</f>
        <v>93</v>
      </c>
      <c r="H123" s="3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4" x14ac:dyDescent="0.15">
      <c r="A124" s="35"/>
      <c r="B124" s="35"/>
      <c r="C124" s="35"/>
      <c r="D124" s="35"/>
      <c r="E124" s="5" t="s">
        <v>817</v>
      </c>
      <c r="F124" s="35"/>
      <c r="G124" s="6">
        <v>48</v>
      </c>
      <c r="H124" s="35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4" x14ac:dyDescent="0.15">
      <c r="A125" s="35"/>
      <c r="B125" s="35"/>
      <c r="C125" s="35"/>
      <c r="D125" s="35"/>
      <c r="E125" s="5" t="s">
        <v>818</v>
      </c>
      <c r="F125" s="35"/>
      <c r="G125" s="6">
        <v>47</v>
      </c>
      <c r="H125" s="35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4" x14ac:dyDescent="0.15">
      <c r="A126" s="35"/>
      <c r="B126" s="35"/>
      <c r="C126" s="35"/>
      <c r="D126" s="35"/>
      <c r="E126" s="5" t="s">
        <v>819</v>
      </c>
      <c r="F126" s="35"/>
      <c r="G126" s="6">
        <v>46</v>
      </c>
      <c r="H126" s="35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4" x14ac:dyDescent="0.15">
      <c r="A127" s="35"/>
      <c r="B127" s="35"/>
      <c r="C127" s="35"/>
      <c r="D127" s="35"/>
      <c r="E127" s="5" t="s">
        <v>820</v>
      </c>
      <c r="F127" s="35"/>
      <c r="G127" s="6">
        <v>47</v>
      </c>
      <c r="H127" s="35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4" x14ac:dyDescent="0.15">
      <c r="A128" s="35"/>
      <c r="B128" s="35"/>
      <c r="C128" s="35"/>
      <c r="D128" s="35"/>
      <c r="E128" s="5" t="s">
        <v>821</v>
      </c>
      <c r="F128" s="35"/>
      <c r="G128" s="6">
        <v>51</v>
      </c>
      <c r="H128" s="35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3" x14ac:dyDescent="0.15">
      <c r="A129" s="35"/>
      <c r="B129" s="35"/>
      <c r="C129" s="35"/>
      <c r="D129" s="35"/>
      <c r="E129" s="3"/>
      <c r="F129" s="35"/>
      <c r="G129" s="6"/>
      <c r="H129" s="35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4" x14ac:dyDescent="0.15">
      <c r="A130" s="35"/>
      <c r="B130" s="35"/>
      <c r="C130" s="35"/>
      <c r="D130" s="35"/>
      <c r="E130" s="3" t="s">
        <v>175</v>
      </c>
      <c r="F130" s="35"/>
      <c r="G130" s="6"/>
      <c r="H130" s="35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4" x14ac:dyDescent="0.15">
      <c r="A131" s="35"/>
      <c r="B131" s="35"/>
      <c r="C131" s="35"/>
      <c r="D131" s="35"/>
      <c r="E131" s="5" t="s">
        <v>822</v>
      </c>
      <c r="F131" s="35"/>
      <c r="G131" s="6">
        <v>48</v>
      </c>
      <c r="H131" s="35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4" x14ac:dyDescent="0.15">
      <c r="A132" s="35"/>
      <c r="B132" s="35"/>
      <c r="C132" s="35"/>
      <c r="D132" s="35"/>
      <c r="E132" s="5" t="s">
        <v>823</v>
      </c>
      <c r="F132" s="35"/>
      <c r="G132" s="6">
        <v>48</v>
      </c>
      <c r="H132" s="35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4" x14ac:dyDescent="0.15">
      <c r="A133" s="35"/>
      <c r="B133" s="35"/>
      <c r="C133" s="35"/>
      <c r="D133" s="35"/>
      <c r="E133" s="5" t="s">
        <v>824</v>
      </c>
      <c r="F133" s="35"/>
      <c r="G133" s="6">
        <v>46</v>
      </c>
      <c r="H133" s="35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4" x14ac:dyDescent="0.15">
      <c r="A134" s="35"/>
      <c r="B134" s="35"/>
      <c r="C134" s="35"/>
      <c r="D134" s="35"/>
      <c r="E134" s="5" t="s">
        <v>825</v>
      </c>
      <c r="F134" s="35"/>
      <c r="G134" s="6">
        <v>47</v>
      </c>
      <c r="H134" s="35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4" x14ac:dyDescent="0.15">
      <c r="A135" s="35"/>
      <c r="B135" s="35"/>
      <c r="C135" s="35"/>
      <c r="D135" s="35"/>
      <c r="E135" s="5" t="s">
        <v>826</v>
      </c>
      <c r="F135" s="35"/>
      <c r="G135" s="6">
        <v>40</v>
      </c>
      <c r="H135" s="35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4" x14ac:dyDescent="0.15">
      <c r="A136" s="35"/>
      <c r="B136" s="35"/>
      <c r="C136" s="35"/>
      <c r="D136" s="35"/>
      <c r="E136" s="5" t="s">
        <v>827</v>
      </c>
      <c r="F136" s="35"/>
      <c r="G136" s="6">
        <v>40</v>
      </c>
      <c r="H136" s="35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4" x14ac:dyDescent="0.15">
      <c r="A137" s="35"/>
      <c r="B137" s="35"/>
      <c r="C137" s="35"/>
      <c r="D137" s="35"/>
      <c r="E137" s="5" t="s">
        <v>828</v>
      </c>
      <c r="F137" s="35"/>
      <c r="G137" s="6">
        <v>40</v>
      </c>
      <c r="H137" s="35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4" x14ac:dyDescent="0.15">
      <c r="A138" s="35"/>
      <c r="B138" s="35"/>
      <c r="C138" s="35"/>
      <c r="D138" s="35"/>
      <c r="E138" s="5" t="s">
        <v>829</v>
      </c>
      <c r="F138" s="35"/>
      <c r="G138" s="6">
        <v>46</v>
      </c>
      <c r="H138" s="35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4" x14ac:dyDescent="0.15">
      <c r="A139" s="35"/>
      <c r="B139" s="35"/>
      <c r="C139" s="35"/>
      <c r="D139" s="35"/>
      <c r="E139" s="5" t="s">
        <v>830</v>
      </c>
      <c r="F139" s="35"/>
      <c r="G139" s="6">
        <v>49</v>
      </c>
      <c r="H139" s="35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4" x14ac:dyDescent="0.15">
      <c r="A140" s="35"/>
      <c r="B140" s="35"/>
      <c r="C140" s="35"/>
      <c r="D140" s="35"/>
      <c r="E140" s="5" t="s">
        <v>831</v>
      </c>
      <c r="F140" s="35"/>
      <c r="G140" s="6">
        <v>50</v>
      </c>
      <c r="H140" s="35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4" x14ac:dyDescent="0.15">
      <c r="A141" s="35"/>
      <c r="B141" s="35"/>
      <c r="C141" s="35"/>
      <c r="D141" s="35"/>
      <c r="E141" s="5" t="s">
        <v>832</v>
      </c>
      <c r="F141" s="35"/>
      <c r="G141" s="6">
        <v>50</v>
      </c>
      <c r="H141" s="35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4" x14ac:dyDescent="0.15">
      <c r="A142" s="35"/>
      <c r="B142" s="35"/>
      <c r="C142" s="35"/>
      <c r="D142" s="35"/>
      <c r="E142" s="5" t="s">
        <v>833</v>
      </c>
      <c r="F142" s="35"/>
      <c r="G142" s="6">
        <v>47</v>
      </c>
      <c r="H142" s="35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3" x14ac:dyDescent="0.15">
      <c r="A143" s="35"/>
      <c r="B143" s="35"/>
      <c r="C143" s="35"/>
      <c r="D143" s="35"/>
      <c r="E143" s="3"/>
      <c r="F143" s="35"/>
      <c r="G143" s="6"/>
      <c r="H143" s="35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4" x14ac:dyDescent="0.15">
      <c r="A144" s="35"/>
      <c r="B144" s="35"/>
      <c r="C144" s="35"/>
      <c r="D144" s="35"/>
      <c r="E144" s="3" t="s">
        <v>52</v>
      </c>
      <c r="F144" s="35"/>
      <c r="G144" s="6"/>
      <c r="H144" s="35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4" x14ac:dyDescent="0.15">
      <c r="A145" s="35"/>
      <c r="B145" s="35"/>
      <c r="C145" s="35"/>
      <c r="D145" s="35"/>
      <c r="E145" s="5" t="s">
        <v>834</v>
      </c>
      <c r="F145" s="35"/>
      <c r="G145" s="6">
        <v>41</v>
      </c>
      <c r="H145" s="35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4" x14ac:dyDescent="0.15">
      <c r="A146" s="35"/>
      <c r="B146" s="35"/>
      <c r="C146" s="35"/>
      <c r="D146" s="35"/>
      <c r="E146" s="5" t="s">
        <v>835</v>
      </c>
      <c r="F146" s="35"/>
      <c r="G146" s="6">
        <v>69</v>
      </c>
      <c r="H146" s="35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4" x14ac:dyDescent="0.15">
      <c r="A147" s="35"/>
      <c r="B147" s="35"/>
      <c r="C147" s="35"/>
      <c r="D147" s="35"/>
      <c r="E147" s="5" t="s">
        <v>836</v>
      </c>
      <c r="F147" s="35"/>
      <c r="G147" s="6">
        <v>13</v>
      </c>
      <c r="H147" s="35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4" x14ac:dyDescent="0.15">
      <c r="A148" s="35"/>
      <c r="B148" s="35"/>
      <c r="C148" s="35"/>
      <c r="D148" s="35"/>
      <c r="E148" s="5" t="s">
        <v>837</v>
      </c>
      <c r="F148" s="35"/>
      <c r="G148" s="6">
        <v>20</v>
      </c>
      <c r="H148" s="35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4" x14ac:dyDescent="0.15">
      <c r="A149" s="35"/>
      <c r="B149" s="35"/>
      <c r="C149" s="35"/>
      <c r="D149" s="35"/>
      <c r="E149" s="5" t="s">
        <v>838</v>
      </c>
      <c r="F149" s="35"/>
      <c r="G149" s="6">
        <v>15</v>
      </c>
      <c r="H149" s="35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4" x14ac:dyDescent="0.15">
      <c r="A150" s="35"/>
      <c r="B150" s="35"/>
      <c r="C150" s="35"/>
      <c r="D150" s="35"/>
      <c r="E150" s="5" t="s">
        <v>839</v>
      </c>
      <c r="F150" s="35"/>
      <c r="G150" s="6">
        <v>28</v>
      </c>
      <c r="H150" s="35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4" x14ac:dyDescent="0.15">
      <c r="A151" s="35"/>
      <c r="B151" s="35"/>
      <c r="C151" s="35"/>
      <c r="D151" s="35"/>
      <c r="E151" s="5" t="s">
        <v>840</v>
      </c>
      <c r="F151" s="35"/>
      <c r="G151" s="6">
        <v>17</v>
      </c>
      <c r="H151" s="35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4" x14ac:dyDescent="0.15">
      <c r="A152" s="35"/>
      <c r="B152" s="35"/>
      <c r="C152" s="35"/>
      <c r="D152" s="35"/>
      <c r="E152" s="5" t="s">
        <v>841</v>
      </c>
      <c r="F152" s="35"/>
      <c r="G152" s="6">
        <v>24</v>
      </c>
      <c r="H152" s="35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4" x14ac:dyDescent="0.15">
      <c r="A153" s="35"/>
      <c r="B153" s="35"/>
      <c r="C153" s="35"/>
      <c r="D153" s="35"/>
      <c r="E153" s="5" t="s">
        <v>842</v>
      </c>
      <c r="F153" s="35"/>
      <c r="G153" s="6">
        <v>23</v>
      </c>
      <c r="H153" s="35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4" x14ac:dyDescent="0.15">
      <c r="A154" s="35"/>
      <c r="B154" s="35"/>
      <c r="C154" s="35"/>
      <c r="D154" s="35"/>
      <c r="E154" s="5" t="s">
        <v>843</v>
      </c>
      <c r="F154" s="35"/>
      <c r="G154" s="6">
        <v>22</v>
      </c>
      <c r="H154" s="35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28" x14ac:dyDescent="0.15">
      <c r="A155" s="35"/>
      <c r="B155" s="35"/>
      <c r="C155" s="35"/>
      <c r="D155" s="35"/>
      <c r="E155" s="5" t="s">
        <v>844</v>
      </c>
      <c r="F155" s="35"/>
      <c r="G155" s="6">
        <v>19</v>
      </c>
      <c r="H155" s="35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4" x14ac:dyDescent="0.15">
      <c r="A156" s="35"/>
      <c r="B156" s="35"/>
      <c r="C156" s="35"/>
      <c r="D156" s="35"/>
      <c r="E156" s="5" t="s">
        <v>845</v>
      </c>
      <c r="F156" s="35"/>
      <c r="G156" s="6">
        <v>34</v>
      </c>
      <c r="H156" s="35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4" x14ac:dyDescent="0.15">
      <c r="A157" s="35"/>
      <c r="B157" s="35"/>
      <c r="C157" s="35"/>
      <c r="D157" s="35"/>
      <c r="E157" s="5" t="s">
        <v>846</v>
      </c>
      <c r="F157" s="35"/>
      <c r="G157" s="6">
        <v>33</v>
      </c>
      <c r="H157" s="35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4" x14ac:dyDescent="0.15">
      <c r="A158" s="35"/>
      <c r="B158" s="35"/>
      <c r="C158" s="35"/>
      <c r="D158" s="35"/>
      <c r="E158" s="5" t="s">
        <v>847</v>
      </c>
      <c r="F158" s="35"/>
      <c r="G158" s="6">
        <v>41</v>
      </c>
      <c r="H158" s="35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4" x14ac:dyDescent="0.15">
      <c r="A159" s="35"/>
      <c r="B159" s="35"/>
      <c r="C159" s="35"/>
      <c r="D159" s="35"/>
      <c r="E159" s="5" t="s">
        <v>848</v>
      </c>
      <c r="F159" s="35"/>
      <c r="G159" s="6">
        <v>22</v>
      </c>
      <c r="H159" s="35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4" x14ac:dyDescent="0.15">
      <c r="A160" s="35"/>
      <c r="B160" s="35"/>
      <c r="C160" s="35"/>
      <c r="D160" s="35"/>
      <c r="E160" s="5" t="s">
        <v>849</v>
      </c>
      <c r="F160" s="35"/>
      <c r="G160" s="6">
        <v>34</v>
      </c>
      <c r="H160" s="35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4" x14ac:dyDescent="0.15">
      <c r="A161" s="35"/>
      <c r="B161" s="35"/>
      <c r="C161" s="35"/>
      <c r="D161" s="35"/>
      <c r="E161" s="5" t="s">
        <v>850</v>
      </c>
      <c r="F161" s="35"/>
      <c r="G161" s="6">
        <v>24</v>
      </c>
      <c r="H161" s="35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4" x14ac:dyDescent="0.15">
      <c r="A162" s="35"/>
      <c r="B162" s="35"/>
      <c r="C162" s="35"/>
      <c r="D162" s="35"/>
      <c r="E162" s="5" t="s">
        <v>851</v>
      </c>
      <c r="F162" s="35"/>
      <c r="G162" s="6">
        <v>16</v>
      </c>
      <c r="H162" s="35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3" x14ac:dyDescent="0.15">
      <c r="A163" s="35"/>
      <c r="B163" s="35"/>
      <c r="C163" s="35"/>
      <c r="D163" s="35"/>
      <c r="E163" s="3"/>
      <c r="F163" s="35"/>
      <c r="G163" s="6"/>
      <c r="H163" s="35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4" x14ac:dyDescent="0.15">
      <c r="A164" s="35"/>
      <c r="B164" s="35"/>
      <c r="C164" s="35"/>
      <c r="D164" s="35"/>
      <c r="E164" s="3" t="s">
        <v>56</v>
      </c>
      <c r="F164" s="35"/>
      <c r="G164" s="6"/>
      <c r="H164" s="35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4" x14ac:dyDescent="0.15">
      <c r="A165" s="35"/>
      <c r="B165" s="35"/>
      <c r="C165" s="35"/>
      <c r="D165" s="35"/>
      <c r="E165" s="5" t="s">
        <v>852</v>
      </c>
      <c r="F165" s="35"/>
      <c r="G165" s="6">
        <v>2</v>
      </c>
      <c r="H165" s="35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4" x14ac:dyDescent="0.15">
      <c r="A166" s="35"/>
      <c r="B166" s="35"/>
      <c r="C166" s="35"/>
      <c r="D166" s="35"/>
      <c r="E166" s="5" t="s">
        <v>853</v>
      </c>
      <c r="F166" s="35"/>
      <c r="G166" s="6">
        <v>2</v>
      </c>
      <c r="H166" s="35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4" x14ac:dyDescent="0.15">
      <c r="A167" s="35"/>
      <c r="B167" s="35"/>
      <c r="C167" s="35"/>
      <c r="D167" s="35"/>
      <c r="E167" s="5" t="s">
        <v>854</v>
      </c>
      <c r="F167" s="35"/>
      <c r="G167" s="6">
        <f>38+19</f>
        <v>57</v>
      </c>
      <c r="H167" s="35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3" x14ac:dyDescent="0.15">
      <c r="A168" s="35"/>
      <c r="B168" s="35"/>
      <c r="C168" s="35"/>
      <c r="D168" s="35"/>
      <c r="E168" s="3"/>
      <c r="F168" s="35"/>
      <c r="G168" s="6"/>
      <c r="H168" s="35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4" x14ac:dyDescent="0.15">
      <c r="A169" s="35"/>
      <c r="B169" s="35"/>
      <c r="C169" s="35"/>
      <c r="D169" s="35"/>
      <c r="E169" s="3" t="s">
        <v>58</v>
      </c>
      <c r="F169" s="35"/>
      <c r="G169" s="6"/>
      <c r="H169" s="35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4" x14ac:dyDescent="0.15">
      <c r="A170" s="35"/>
      <c r="B170" s="35"/>
      <c r="C170" s="35"/>
      <c r="D170" s="35"/>
      <c r="E170" s="5" t="s">
        <v>854</v>
      </c>
      <c r="F170" s="35"/>
      <c r="G170" s="6">
        <f>38+20+29</f>
        <v>87</v>
      </c>
      <c r="H170" s="35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4" x14ac:dyDescent="0.15">
      <c r="A171" s="35"/>
      <c r="B171" s="35"/>
      <c r="C171" s="35"/>
      <c r="D171" s="35"/>
      <c r="E171" s="5" t="s">
        <v>855</v>
      </c>
      <c r="F171" s="35"/>
      <c r="G171" s="6">
        <f>32+20+32</f>
        <v>84</v>
      </c>
      <c r="H171" s="35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4" x14ac:dyDescent="0.15">
      <c r="A172" s="35"/>
      <c r="B172" s="35"/>
      <c r="C172" s="35"/>
      <c r="D172" s="35"/>
      <c r="E172" s="5" t="s">
        <v>856</v>
      </c>
      <c r="F172" s="35"/>
      <c r="G172" s="6">
        <v>65</v>
      </c>
      <c r="H172" s="35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4" x14ac:dyDescent="0.15">
      <c r="A173" s="35"/>
      <c r="B173" s="35"/>
      <c r="C173" s="35"/>
      <c r="D173" s="35"/>
      <c r="E173" s="5" t="s">
        <v>857</v>
      </c>
      <c r="F173" s="35"/>
      <c r="G173" s="6">
        <f>22+31</f>
        <v>53</v>
      </c>
      <c r="H173" s="35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3" x14ac:dyDescent="0.15">
      <c r="A174" s="35"/>
      <c r="B174" s="35"/>
      <c r="C174" s="35"/>
      <c r="D174" s="35"/>
      <c r="E174" s="3"/>
      <c r="F174" s="35"/>
      <c r="G174" s="6"/>
      <c r="H174" s="35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4" x14ac:dyDescent="0.15">
      <c r="A175" s="35"/>
      <c r="B175" s="35"/>
      <c r="C175" s="35"/>
      <c r="D175" s="35"/>
      <c r="E175" s="3" t="s">
        <v>228</v>
      </c>
      <c r="F175" s="35"/>
      <c r="G175" s="6"/>
      <c r="H175" s="35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4" x14ac:dyDescent="0.15">
      <c r="A176" s="35"/>
      <c r="B176" s="35"/>
      <c r="C176" s="35"/>
      <c r="D176" s="35"/>
      <c r="E176" s="5" t="s">
        <v>854</v>
      </c>
      <c r="F176" s="35"/>
      <c r="G176" s="6">
        <f t="shared" ref="G176:G177" si="1">21+45</f>
        <v>66</v>
      </c>
      <c r="H176" s="35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4" x14ac:dyDescent="0.15">
      <c r="A177" s="35"/>
      <c r="B177" s="35"/>
      <c r="C177" s="35"/>
      <c r="D177" s="35"/>
      <c r="E177" s="5" t="s">
        <v>858</v>
      </c>
      <c r="F177" s="35"/>
      <c r="G177" s="6">
        <f t="shared" si="1"/>
        <v>66</v>
      </c>
      <c r="H177" s="35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4" x14ac:dyDescent="0.15">
      <c r="A178" s="35"/>
      <c r="B178" s="35"/>
      <c r="C178" s="35"/>
      <c r="D178" s="35"/>
      <c r="E178" s="5" t="s">
        <v>859</v>
      </c>
      <c r="F178" s="35"/>
      <c r="G178" s="6">
        <v>78</v>
      </c>
      <c r="H178" s="35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4" x14ac:dyDescent="0.15">
      <c r="A179" s="35"/>
      <c r="B179" s="35"/>
      <c r="C179" s="35"/>
      <c r="D179" s="35"/>
      <c r="E179" s="5" t="s">
        <v>860</v>
      </c>
      <c r="F179" s="35"/>
      <c r="G179" s="6">
        <v>79</v>
      </c>
      <c r="H179" s="35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4" x14ac:dyDescent="0.15">
      <c r="A180" s="35"/>
      <c r="B180" s="35"/>
      <c r="C180" s="35"/>
      <c r="D180" s="35"/>
      <c r="E180" s="5" t="s">
        <v>861</v>
      </c>
      <c r="F180" s="35"/>
      <c r="G180" s="6">
        <v>78</v>
      </c>
      <c r="H180" s="35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4" x14ac:dyDescent="0.15">
      <c r="A181" s="35"/>
      <c r="B181" s="35"/>
      <c r="C181" s="35"/>
      <c r="D181" s="35"/>
      <c r="E181" s="5" t="s">
        <v>858</v>
      </c>
      <c r="F181" s="35"/>
      <c r="G181" s="6">
        <f>21+45</f>
        <v>66</v>
      </c>
      <c r="H181" s="35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3" x14ac:dyDescent="0.15">
      <c r="A182" s="35"/>
      <c r="B182" s="35"/>
      <c r="C182" s="35"/>
      <c r="D182" s="35"/>
      <c r="E182" s="3"/>
      <c r="F182" s="35"/>
      <c r="G182" s="6"/>
      <c r="H182" s="35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4" x14ac:dyDescent="0.15">
      <c r="A183" s="35"/>
      <c r="B183" s="35"/>
      <c r="C183" s="35"/>
      <c r="D183" s="35"/>
      <c r="E183" s="3" t="s">
        <v>236</v>
      </c>
      <c r="F183" s="35"/>
      <c r="G183" s="6"/>
      <c r="H183" s="35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4" x14ac:dyDescent="0.15">
      <c r="A184" s="35"/>
      <c r="B184" s="35"/>
      <c r="C184" s="35"/>
      <c r="D184" s="35"/>
      <c r="E184" s="5" t="s">
        <v>862</v>
      </c>
      <c r="F184" s="35"/>
      <c r="G184" s="6">
        <f>25</f>
        <v>25</v>
      </c>
      <c r="H184" s="35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3" x14ac:dyDescent="0.15">
      <c r="A185" s="35"/>
      <c r="B185" s="35"/>
      <c r="C185" s="35"/>
      <c r="D185" s="35"/>
      <c r="E185" s="3"/>
      <c r="F185" s="35"/>
      <c r="G185" s="6"/>
      <c r="H185" s="35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4" x14ac:dyDescent="0.15">
      <c r="A186" s="35"/>
      <c r="B186" s="35"/>
      <c r="C186" s="35"/>
      <c r="D186" s="35"/>
      <c r="E186" s="3" t="s">
        <v>239</v>
      </c>
      <c r="F186" s="35"/>
      <c r="G186" s="6"/>
      <c r="H186" s="35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4" x14ac:dyDescent="0.15">
      <c r="A187" s="34"/>
      <c r="B187" s="34"/>
      <c r="C187" s="34"/>
      <c r="D187" s="34"/>
      <c r="E187" s="5" t="s">
        <v>863</v>
      </c>
      <c r="F187" s="34"/>
      <c r="G187" s="6">
        <v>5</v>
      </c>
      <c r="H187" s="3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4" x14ac:dyDescent="0.15">
      <c r="A188" s="40" t="s">
        <v>864</v>
      </c>
      <c r="B188" s="38" t="s">
        <v>865</v>
      </c>
      <c r="C188" s="36" t="s">
        <v>246</v>
      </c>
      <c r="D188" s="42" t="s">
        <v>248</v>
      </c>
      <c r="E188" s="3" t="s">
        <v>113</v>
      </c>
      <c r="F188" s="33">
        <v>46</v>
      </c>
      <c r="G188" s="6"/>
      <c r="H188" s="33">
        <f>SUM(G188:G247)</f>
        <v>4999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4" x14ac:dyDescent="0.15">
      <c r="A189" s="35"/>
      <c r="B189" s="35"/>
      <c r="C189" s="35"/>
      <c r="D189" s="35"/>
      <c r="E189" s="5" t="s">
        <v>866</v>
      </c>
      <c r="F189" s="35"/>
      <c r="G189" s="6">
        <f>34+31+34+32+35+35+33+33+31</f>
        <v>298</v>
      </c>
      <c r="H189" s="35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4" x14ac:dyDescent="0.15">
      <c r="A190" s="35"/>
      <c r="B190" s="35"/>
      <c r="C190" s="35"/>
      <c r="D190" s="35"/>
      <c r="E190" s="5" t="s">
        <v>867</v>
      </c>
      <c r="F190" s="35"/>
      <c r="G190" s="6">
        <f>33+34+35+32+33+32+32+33+31</f>
        <v>295</v>
      </c>
      <c r="H190" s="35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4" x14ac:dyDescent="0.15">
      <c r="A191" s="35"/>
      <c r="B191" s="35"/>
      <c r="C191" s="35"/>
      <c r="D191" s="35"/>
      <c r="E191" s="5" t="s">
        <v>868</v>
      </c>
      <c r="F191" s="35"/>
      <c r="G191" s="6">
        <f>35+37+36+5+31+10+38+32+37+39</f>
        <v>300</v>
      </c>
      <c r="H191" s="35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4" x14ac:dyDescent="0.15">
      <c r="A192" s="35"/>
      <c r="B192" s="35"/>
      <c r="C192" s="35"/>
      <c r="D192" s="35"/>
      <c r="E192" s="5" t="s">
        <v>869</v>
      </c>
      <c r="F192" s="35"/>
      <c r="G192" s="6">
        <f>35+34+33+33+33+33+32+32+33</f>
        <v>298</v>
      </c>
      <c r="H192" s="35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4" x14ac:dyDescent="0.15">
      <c r="A193" s="35"/>
      <c r="B193" s="35"/>
      <c r="C193" s="35"/>
      <c r="D193" s="35"/>
      <c r="E193" s="5" t="s">
        <v>870</v>
      </c>
      <c r="F193" s="35"/>
      <c r="G193" s="6">
        <v>324</v>
      </c>
      <c r="H193" s="35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4" x14ac:dyDescent="0.15">
      <c r="A194" s="35"/>
      <c r="B194" s="35"/>
      <c r="C194" s="35"/>
      <c r="D194" s="35"/>
      <c r="E194" s="5" t="s">
        <v>871</v>
      </c>
      <c r="F194" s="35"/>
      <c r="G194" s="6">
        <f>31*5+32*2+13+31+30+11</f>
        <v>304</v>
      </c>
      <c r="H194" s="35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4" x14ac:dyDescent="0.15">
      <c r="A195" s="35"/>
      <c r="B195" s="35"/>
      <c r="C195" s="35"/>
      <c r="D195" s="35"/>
      <c r="E195" s="5" t="s">
        <v>872</v>
      </c>
      <c r="F195" s="35"/>
      <c r="G195" s="6">
        <f>10+59+41+40+42+72+42</f>
        <v>306</v>
      </c>
      <c r="H195" s="35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3" x14ac:dyDescent="0.15">
      <c r="A196" s="35"/>
      <c r="B196" s="35"/>
      <c r="C196" s="35"/>
      <c r="D196" s="35"/>
      <c r="E196" s="3"/>
      <c r="F196" s="35"/>
      <c r="G196" s="6"/>
      <c r="H196" s="35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4" x14ac:dyDescent="0.15">
      <c r="A197" s="35"/>
      <c r="B197" s="35"/>
      <c r="C197" s="35"/>
      <c r="D197" s="35"/>
      <c r="E197" s="5" t="s">
        <v>66</v>
      </c>
      <c r="F197" s="35"/>
      <c r="G197" s="6"/>
      <c r="H197" s="35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4" x14ac:dyDescent="0.15">
      <c r="A198" s="35"/>
      <c r="B198" s="35"/>
      <c r="C198" s="35"/>
      <c r="D198" s="35"/>
      <c r="E198" s="5" t="s">
        <v>873</v>
      </c>
      <c r="F198" s="35"/>
      <c r="G198" s="6">
        <v>188</v>
      </c>
      <c r="H198" s="35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4" x14ac:dyDescent="0.15">
      <c r="A199" s="35"/>
      <c r="B199" s="35"/>
      <c r="C199" s="35"/>
      <c r="D199" s="35"/>
      <c r="E199" s="5" t="s">
        <v>802</v>
      </c>
      <c r="F199" s="35"/>
      <c r="G199" s="6">
        <f>3+90</f>
        <v>93</v>
      </c>
      <c r="H199" s="35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4" x14ac:dyDescent="0.15">
      <c r="A200" s="35"/>
      <c r="B200" s="35"/>
      <c r="C200" s="35"/>
      <c r="D200" s="35"/>
      <c r="E200" s="5" t="s">
        <v>803</v>
      </c>
      <c r="F200" s="35"/>
      <c r="G200" s="6">
        <v>128</v>
      </c>
      <c r="H200" s="35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4" x14ac:dyDescent="0.15">
      <c r="A201" s="35"/>
      <c r="B201" s="35"/>
      <c r="C201" s="35"/>
      <c r="D201" s="35"/>
      <c r="E201" s="5" t="s">
        <v>804</v>
      </c>
      <c r="F201" s="35"/>
      <c r="G201" s="6">
        <f>133+14</f>
        <v>147</v>
      </c>
      <c r="H201" s="35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4" x14ac:dyDescent="0.15">
      <c r="A202" s="35"/>
      <c r="B202" s="35"/>
      <c r="C202" s="35"/>
      <c r="D202" s="35"/>
      <c r="E202" s="5" t="s">
        <v>874</v>
      </c>
      <c r="F202" s="35"/>
      <c r="G202" s="6">
        <f>40+31+40+40+40+47</f>
        <v>238</v>
      </c>
      <c r="H202" s="35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4" x14ac:dyDescent="0.15">
      <c r="A203" s="35"/>
      <c r="B203" s="35"/>
      <c r="C203" s="35"/>
      <c r="D203" s="35"/>
      <c r="E203" s="5" t="s">
        <v>875</v>
      </c>
      <c r="F203" s="35"/>
      <c r="G203" s="6">
        <f>38*3</f>
        <v>114</v>
      </c>
      <c r="H203" s="35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4" x14ac:dyDescent="0.15">
      <c r="A204" s="35"/>
      <c r="B204" s="35"/>
      <c r="C204" s="35"/>
      <c r="D204" s="35"/>
      <c r="E204" s="5" t="s">
        <v>876</v>
      </c>
      <c r="F204" s="35"/>
      <c r="G204" s="6">
        <v>35</v>
      </c>
      <c r="H204" s="35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4" x14ac:dyDescent="0.15">
      <c r="A205" s="35"/>
      <c r="B205" s="35"/>
      <c r="C205" s="35"/>
      <c r="D205" s="35"/>
      <c r="E205" s="5" t="s">
        <v>877</v>
      </c>
      <c r="F205" s="35"/>
      <c r="G205" s="6">
        <v>62</v>
      </c>
      <c r="H205" s="35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4" x14ac:dyDescent="0.15">
      <c r="A206" s="35"/>
      <c r="B206" s="35"/>
      <c r="C206" s="35"/>
      <c r="D206" s="35"/>
      <c r="E206" s="5" t="s">
        <v>878</v>
      </c>
      <c r="F206" s="35"/>
      <c r="G206" s="6">
        <v>27</v>
      </c>
      <c r="H206" s="35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4" x14ac:dyDescent="0.15">
      <c r="A207" s="35"/>
      <c r="B207" s="35"/>
      <c r="C207" s="35"/>
      <c r="D207" s="35"/>
      <c r="E207" s="5" t="s">
        <v>879</v>
      </c>
      <c r="F207" s="35"/>
      <c r="G207" s="6">
        <f>22</f>
        <v>22</v>
      </c>
      <c r="H207" s="35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4" x14ac:dyDescent="0.15">
      <c r="A208" s="35"/>
      <c r="B208" s="35"/>
      <c r="C208" s="35"/>
      <c r="D208" s="35"/>
      <c r="E208" s="5" t="s">
        <v>880</v>
      </c>
      <c r="F208" s="35"/>
      <c r="G208" s="6">
        <v>45</v>
      </c>
      <c r="H208" s="35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3" x14ac:dyDescent="0.15">
      <c r="A209" s="35"/>
      <c r="B209" s="35"/>
      <c r="C209" s="35"/>
      <c r="D209" s="35"/>
      <c r="E209" s="3"/>
      <c r="F209" s="35"/>
      <c r="G209" s="6"/>
      <c r="H209" s="35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4" x14ac:dyDescent="0.15">
      <c r="A210" s="35"/>
      <c r="B210" s="35"/>
      <c r="C210" s="35"/>
      <c r="D210" s="35"/>
      <c r="E210" s="5" t="s">
        <v>76</v>
      </c>
      <c r="F210" s="35"/>
      <c r="G210" s="6"/>
      <c r="H210" s="35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4" x14ac:dyDescent="0.15">
      <c r="A211" s="35"/>
      <c r="B211" s="35"/>
      <c r="C211" s="35"/>
      <c r="D211" s="35"/>
      <c r="E211" s="5" t="s">
        <v>748</v>
      </c>
      <c r="F211" s="35"/>
      <c r="G211" s="6">
        <v>45</v>
      </c>
      <c r="H211" s="35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4" x14ac:dyDescent="0.15">
      <c r="A212" s="35"/>
      <c r="B212" s="35"/>
      <c r="C212" s="35"/>
      <c r="D212" s="35"/>
      <c r="E212" s="5" t="s">
        <v>813</v>
      </c>
      <c r="F212" s="35"/>
      <c r="G212" s="6">
        <v>43</v>
      </c>
      <c r="H212" s="35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4" x14ac:dyDescent="0.15">
      <c r="A213" s="35"/>
      <c r="B213" s="35"/>
      <c r="C213" s="35"/>
      <c r="D213" s="35"/>
      <c r="E213" s="5" t="s">
        <v>814</v>
      </c>
      <c r="F213" s="35"/>
      <c r="G213" s="6">
        <v>46</v>
      </c>
      <c r="H213" s="35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3" x14ac:dyDescent="0.15">
      <c r="A214" s="35"/>
      <c r="B214" s="35"/>
      <c r="C214" s="35"/>
      <c r="D214" s="35"/>
      <c r="E214" s="3"/>
      <c r="F214" s="35"/>
      <c r="G214" s="6"/>
      <c r="H214" s="35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4" x14ac:dyDescent="0.15">
      <c r="A215" s="35"/>
      <c r="B215" s="35"/>
      <c r="C215" s="35"/>
      <c r="D215" s="35"/>
      <c r="E215" s="3" t="s">
        <v>43</v>
      </c>
      <c r="F215" s="35"/>
      <c r="G215" s="6"/>
      <c r="H215" s="35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4" x14ac:dyDescent="0.15">
      <c r="A216" s="35"/>
      <c r="B216" s="35"/>
      <c r="C216" s="35"/>
      <c r="D216" s="35"/>
      <c r="E216" s="5" t="s">
        <v>818</v>
      </c>
      <c r="F216" s="35"/>
      <c r="G216" s="6">
        <v>47</v>
      </c>
      <c r="H216" s="35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4" x14ac:dyDescent="0.15">
      <c r="A217" s="35"/>
      <c r="B217" s="35"/>
      <c r="C217" s="35"/>
      <c r="D217" s="35"/>
      <c r="E217" s="5" t="s">
        <v>873</v>
      </c>
      <c r="F217" s="35"/>
      <c r="G217" s="6">
        <v>47</v>
      </c>
      <c r="H217" s="35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4" x14ac:dyDescent="0.15">
      <c r="A218" s="35"/>
      <c r="B218" s="35"/>
      <c r="C218" s="35"/>
      <c r="D218" s="35"/>
      <c r="E218" s="5" t="s">
        <v>819</v>
      </c>
      <c r="F218" s="35"/>
      <c r="G218" s="6">
        <v>46</v>
      </c>
      <c r="H218" s="35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4" x14ac:dyDescent="0.15">
      <c r="A219" s="35"/>
      <c r="B219" s="35"/>
      <c r="C219" s="35"/>
      <c r="D219" s="35"/>
      <c r="E219" s="5" t="s">
        <v>820</v>
      </c>
      <c r="F219" s="35"/>
      <c r="G219" s="6">
        <v>47</v>
      </c>
      <c r="H219" s="35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4" x14ac:dyDescent="0.15">
      <c r="A220" s="35"/>
      <c r="B220" s="35"/>
      <c r="C220" s="35"/>
      <c r="D220" s="35"/>
      <c r="E220" s="5" t="s">
        <v>821</v>
      </c>
      <c r="F220" s="35"/>
      <c r="G220" s="6">
        <v>51</v>
      </c>
      <c r="H220" s="35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3" x14ac:dyDescent="0.15">
      <c r="A221" s="35"/>
      <c r="B221" s="35"/>
      <c r="C221" s="35"/>
      <c r="D221" s="35"/>
      <c r="E221" s="3"/>
      <c r="F221" s="35"/>
      <c r="G221" s="6"/>
      <c r="H221" s="35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4" x14ac:dyDescent="0.15">
      <c r="A222" s="35"/>
      <c r="B222" s="35"/>
      <c r="C222" s="35"/>
      <c r="D222" s="35"/>
      <c r="E222" s="3" t="s">
        <v>175</v>
      </c>
      <c r="F222" s="35"/>
      <c r="G222" s="6"/>
      <c r="H222" s="35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4" x14ac:dyDescent="0.15">
      <c r="A223" s="35"/>
      <c r="B223" s="35"/>
      <c r="C223" s="35"/>
      <c r="D223" s="35"/>
      <c r="E223" s="5" t="s">
        <v>881</v>
      </c>
      <c r="F223" s="35"/>
      <c r="G223" s="6">
        <v>50</v>
      </c>
      <c r="H223" s="35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4" x14ac:dyDescent="0.15">
      <c r="A224" s="35"/>
      <c r="B224" s="35"/>
      <c r="C224" s="35"/>
      <c r="D224" s="35"/>
      <c r="E224" s="5" t="s">
        <v>882</v>
      </c>
      <c r="F224" s="35"/>
      <c r="G224" s="6">
        <v>51</v>
      </c>
      <c r="H224" s="35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4" x14ac:dyDescent="0.15">
      <c r="A225" s="35"/>
      <c r="B225" s="35"/>
      <c r="C225" s="35"/>
      <c r="D225" s="35"/>
      <c r="E225" s="5" t="s">
        <v>883</v>
      </c>
      <c r="F225" s="35"/>
      <c r="G225" s="6">
        <v>47</v>
      </c>
      <c r="H225" s="35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4" x14ac:dyDescent="0.15">
      <c r="A226" s="35"/>
      <c r="B226" s="35"/>
      <c r="C226" s="35"/>
      <c r="D226" s="35"/>
      <c r="E226" s="5" t="s">
        <v>884</v>
      </c>
      <c r="F226" s="35"/>
      <c r="G226" s="6">
        <v>47</v>
      </c>
      <c r="H226" s="35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3" x14ac:dyDescent="0.15">
      <c r="A227" s="35"/>
      <c r="B227" s="35"/>
      <c r="C227" s="35"/>
      <c r="D227" s="35"/>
      <c r="E227" s="3"/>
      <c r="F227" s="35"/>
      <c r="G227" s="6"/>
      <c r="H227" s="35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4" x14ac:dyDescent="0.15">
      <c r="A228" s="35"/>
      <c r="B228" s="35"/>
      <c r="C228" s="35"/>
      <c r="D228" s="35"/>
      <c r="E228" s="3" t="s">
        <v>52</v>
      </c>
      <c r="F228" s="35"/>
      <c r="G228" s="6"/>
      <c r="H228" s="35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4" x14ac:dyDescent="0.15">
      <c r="A229" s="35"/>
      <c r="B229" s="35"/>
      <c r="C229" s="35"/>
      <c r="D229" s="35"/>
      <c r="E229" s="5" t="s">
        <v>885</v>
      </c>
      <c r="F229" s="35"/>
      <c r="G229" s="6">
        <f>41+40+39+32</f>
        <v>152</v>
      </c>
      <c r="H229" s="35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28" x14ac:dyDescent="0.15">
      <c r="A230" s="35"/>
      <c r="B230" s="35"/>
      <c r="C230" s="35"/>
      <c r="D230" s="35"/>
      <c r="E230" s="5" t="s">
        <v>886</v>
      </c>
      <c r="F230" s="35"/>
      <c r="G230" s="6">
        <v>19</v>
      </c>
      <c r="H230" s="35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4" x14ac:dyDescent="0.15">
      <c r="A231" s="35"/>
      <c r="B231" s="35"/>
      <c r="C231" s="35"/>
      <c r="D231" s="35"/>
      <c r="E231" s="5" t="s">
        <v>887</v>
      </c>
      <c r="F231" s="35"/>
      <c r="G231" s="6">
        <v>229</v>
      </c>
      <c r="H231" s="35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4" x14ac:dyDescent="0.15">
      <c r="A232" s="35"/>
      <c r="B232" s="35"/>
      <c r="C232" s="35"/>
      <c r="D232" s="35"/>
      <c r="E232" s="5" t="s">
        <v>888</v>
      </c>
      <c r="F232" s="35"/>
      <c r="G232" s="6">
        <v>230</v>
      </c>
      <c r="H232" s="35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4" x14ac:dyDescent="0.15">
      <c r="A233" s="35"/>
      <c r="B233" s="35"/>
      <c r="C233" s="35"/>
      <c r="D233" s="35"/>
      <c r="E233" s="5" t="s">
        <v>889</v>
      </c>
      <c r="F233" s="35"/>
      <c r="G233" s="6">
        <v>230</v>
      </c>
      <c r="H233" s="35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4" x14ac:dyDescent="0.15">
      <c r="A234" s="35"/>
      <c r="B234" s="35"/>
      <c r="C234" s="35"/>
      <c r="D234" s="35"/>
      <c r="E234" s="5" t="s">
        <v>890</v>
      </c>
      <c r="F234" s="35"/>
      <c r="G234" s="6">
        <v>18</v>
      </c>
      <c r="H234" s="35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4" x14ac:dyDescent="0.15">
      <c r="A235" s="35"/>
      <c r="B235" s="35"/>
      <c r="C235" s="35"/>
      <c r="D235" s="35"/>
      <c r="E235" s="5" t="s">
        <v>891</v>
      </c>
      <c r="F235" s="35"/>
      <c r="G235" s="6">
        <v>16</v>
      </c>
      <c r="H235" s="35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4" x14ac:dyDescent="0.15">
      <c r="A236" s="35"/>
      <c r="B236" s="35"/>
      <c r="C236" s="35"/>
      <c r="D236" s="35"/>
      <c r="E236" s="5" t="s">
        <v>892</v>
      </c>
      <c r="F236" s="35"/>
      <c r="G236" s="6">
        <v>16</v>
      </c>
      <c r="H236" s="35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4" x14ac:dyDescent="0.15">
      <c r="A237" s="35"/>
      <c r="B237" s="35"/>
      <c r="C237" s="35"/>
      <c r="D237" s="35"/>
      <c r="E237" s="5" t="s">
        <v>893</v>
      </c>
      <c r="F237" s="35"/>
      <c r="G237" s="6">
        <v>16</v>
      </c>
      <c r="H237" s="35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3" x14ac:dyDescent="0.15">
      <c r="A238" s="35"/>
      <c r="B238" s="35"/>
      <c r="C238" s="35"/>
      <c r="D238" s="35"/>
      <c r="E238" s="3"/>
      <c r="F238" s="35"/>
      <c r="G238" s="6"/>
      <c r="H238" s="35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4" x14ac:dyDescent="0.15">
      <c r="A239" s="35"/>
      <c r="B239" s="35"/>
      <c r="C239" s="35"/>
      <c r="D239" s="35"/>
      <c r="E239" s="3" t="s">
        <v>56</v>
      </c>
      <c r="F239" s="35"/>
      <c r="G239" s="6"/>
      <c r="H239" s="35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4" x14ac:dyDescent="0.15">
      <c r="A240" s="35"/>
      <c r="B240" s="35"/>
      <c r="C240" s="35"/>
      <c r="D240" s="35"/>
      <c r="E240" s="5" t="s">
        <v>894</v>
      </c>
      <c r="F240" s="35"/>
      <c r="G240" s="6">
        <v>48</v>
      </c>
      <c r="H240" s="35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4" x14ac:dyDescent="0.15">
      <c r="A241" s="35"/>
      <c r="B241" s="35"/>
      <c r="C241" s="35"/>
      <c r="D241" s="35"/>
      <c r="E241" s="5" t="s">
        <v>895</v>
      </c>
      <c r="F241" s="35"/>
      <c r="G241" s="6">
        <v>34</v>
      </c>
      <c r="H241" s="35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4" x14ac:dyDescent="0.15">
      <c r="A242" s="35"/>
      <c r="B242" s="35"/>
      <c r="C242" s="35"/>
      <c r="D242" s="35"/>
      <c r="E242" s="5" t="s">
        <v>896</v>
      </c>
      <c r="F242" s="35"/>
      <c r="G242" s="6">
        <v>34</v>
      </c>
      <c r="H242" s="3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4" x14ac:dyDescent="0.15">
      <c r="A243" s="35"/>
      <c r="B243" s="35"/>
      <c r="C243" s="35"/>
      <c r="D243" s="35"/>
      <c r="E243" s="5" t="s">
        <v>897</v>
      </c>
      <c r="F243" s="35"/>
      <c r="G243" s="6">
        <v>12</v>
      </c>
      <c r="H243" s="3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4" x14ac:dyDescent="0.15">
      <c r="A244" s="35"/>
      <c r="B244" s="35"/>
      <c r="C244" s="35"/>
      <c r="D244" s="35"/>
      <c r="E244" s="5" t="s">
        <v>898</v>
      </c>
      <c r="F244" s="35"/>
      <c r="G244" s="6">
        <v>2</v>
      </c>
      <c r="H244" s="35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3" x14ac:dyDescent="0.15">
      <c r="A245" s="35"/>
      <c r="B245" s="35"/>
      <c r="C245" s="35"/>
      <c r="D245" s="35"/>
      <c r="E245" s="3"/>
      <c r="F245" s="35"/>
      <c r="G245" s="6"/>
      <c r="H245" s="35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4" x14ac:dyDescent="0.15">
      <c r="A246" s="35"/>
      <c r="B246" s="35"/>
      <c r="C246" s="35"/>
      <c r="D246" s="35"/>
      <c r="E246" s="3" t="s">
        <v>58</v>
      </c>
      <c r="F246" s="35"/>
      <c r="G246" s="6"/>
      <c r="H246" s="35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4" x14ac:dyDescent="0.15">
      <c r="A247" s="34"/>
      <c r="B247" s="34"/>
      <c r="C247" s="34"/>
      <c r="D247" s="34"/>
      <c r="E247" s="5" t="s">
        <v>885</v>
      </c>
      <c r="F247" s="34"/>
      <c r="G247" s="6">
        <f>41+40+39+32</f>
        <v>152</v>
      </c>
      <c r="H247" s="3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4" x14ac:dyDescent="0.15">
      <c r="A248" s="39" t="s">
        <v>340</v>
      </c>
      <c r="B248" s="36" t="s">
        <v>14</v>
      </c>
      <c r="C248" s="36" t="s">
        <v>341</v>
      </c>
      <c r="D248" s="37" t="s">
        <v>343</v>
      </c>
      <c r="E248" s="5" t="s">
        <v>66</v>
      </c>
      <c r="F248" s="33">
        <v>3</v>
      </c>
      <c r="G248" s="6"/>
      <c r="H248" s="33">
        <f>SUM(G248:G255)</f>
        <v>89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4" x14ac:dyDescent="0.15">
      <c r="A249" s="35"/>
      <c r="B249" s="35"/>
      <c r="C249" s="35"/>
      <c r="D249" s="35"/>
      <c r="E249" s="5" t="s">
        <v>784</v>
      </c>
      <c r="F249" s="35"/>
      <c r="G249" s="6">
        <v>26</v>
      </c>
      <c r="H249" s="35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3" x14ac:dyDescent="0.15">
      <c r="A250" s="35"/>
      <c r="B250" s="35"/>
      <c r="C250" s="35"/>
      <c r="D250" s="35"/>
      <c r="E250" s="3"/>
      <c r="F250" s="35"/>
      <c r="G250" s="6"/>
      <c r="H250" s="35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4" x14ac:dyDescent="0.15">
      <c r="A251" s="35"/>
      <c r="B251" s="35"/>
      <c r="C251" s="35"/>
      <c r="D251" s="35"/>
      <c r="E251" s="3" t="s">
        <v>43</v>
      </c>
      <c r="F251" s="35"/>
      <c r="G251" s="6"/>
      <c r="H251" s="35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4" x14ac:dyDescent="0.15">
      <c r="A252" s="35"/>
      <c r="B252" s="35"/>
      <c r="C252" s="35"/>
      <c r="D252" s="35"/>
      <c r="E252" s="5" t="s">
        <v>899</v>
      </c>
      <c r="F252" s="35"/>
      <c r="G252" s="6">
        <v>46</v>
      </c>
      <c r="H252" s="35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3" x14ac:dyDescent="0.15">
      <c r="A253" s="35"/>
      <c r="B253" s="35"/>
      <c r="C253" s="35"/>
      <c r="D253" s="35"/>
      <c r="E253" s="3"/>
      <c r="F253" s="35"/>
      <c r="G253" s="6"/>
      <c r="H253" s="35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4" x14ac:dyDescent="0.15">
      <c r="A254" s="35"/>
      <c r="B254" s="35"/>
      <c r="C254" s="35"/>
      <c r="D254" s="35"/>
      <c r="E254" s="3" t="s">
        <v>52</v>
      </c>
      <c r="F254" s="35"/>
      <c r="G254" s="6"/>
      <c r="H254" s="35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4" x14ac:dyDescent="0.15">
      <c r="A255" s="34"/>
      <c r="B255" s="34"/>
      <c r="C255" s="34"/>
      <c r="D255" s="34"/>
      <c r="E255" s="5" t="s">
        <v>759</v>
      </c>
      <c r="F255" s="34"/>
      <c r="G255" s="6">
        <v>17</v>
      </c>
      <c r="H255" s="3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4" x14ac:dyDescent="0.15">
      <c r="A256" s="40" t="s">
        <v>900</v>
      </c>
      <c r="B256" s="40" t="s">
        <v>901</v>
      </c>
      <c r="C256" s="36" t="s">
        <v>359</v>
      </c>
      <c r="D256" s="37" t="s">
        <v>360</v>
      </c>
      <c r="E256" s="3" t="s">
        <v>113</v>
      </c>
      <c r="F256" s="33">
        <v>18</v>
      </c>
      <c r="G256" s="6"/>
      <c r="H256" s="33">
        <f>SUM(G256:G284)</f>
        <v>1341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4" x14ac:dyDescent="0.15">
      <c r="A257" s="35"/>
      <c r="B257" s="35"/>
      <c r="C257" s="35"/>
      <c r="D257" s="35"/>
      <c r="E257" s="5" t="s">
        <v>902</v>
      </c>
      <c r="F257" s="35"/>
      <c r="G257" s="6">
        <v>351</v>
      </c>
      <c r="H257" s="35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3" x14ac:dyDescent="0.15">
      <c r="A258" s="35"/>
      <c r="B258" s="35"/>
      <c r="C258" s="35"/>
      <c r="D258" s="35"/>
      <c r="E258" s="3"/>
      <c r="F258" s="35"/>
      <c r="G258" s="6"/>
      <c r="H258" s="35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4" x14ac:dyDescent="0.15">
      <c r="A259" s="35"/>
      <c r="B259" s="35"/>
      <c r="C259" s="35"/>
      <c r="D259" s="35"/>
      <c r="E259" s="3" t="s">
        <v>66</v>
      </c>
      <c r="F259" s="35"/>
      <c r="G259" s="6"/>
      <c r="H259" s="35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4" x14ac:dyDescent="0.15">
      <c r="A260" s="35"/>
      <c r="B260" s="35"/>
      <c r="C260" s="35"/>
      <c r="D260" s="35"/>
      <c r="E260" s="5" t="s">
        <v>903</v>
      </c>
      <c r="F260" s="35"/>
      <c r="G260" s="6">
        <f>39*3+38+39</f>
        <v>194</v>
      </c>
      <c r="H260" s="35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4" x14ac:dyDescent="0.15">
      <c r="A261" s="35"/>
      <c r="B261" s="35"/>
      <c r="C261" s="35"/>
      <c r="D261" s="35"/>
      <c r="E261" s="5" t="s">
        <v>904</v>
      </c>
      <c r="F261" s="35"/>
      <c r="G261" s="6">
        <v>39</v>
      </c>
      <c r="H261" s="35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3" x14ac:dyDescent="0.15">
      <c r="A262" s="35"/>
      <c r="B262" s="35"/>
      <c r="C262" s="35"/>
      <c r="D262" s="35"/>
      <c r="E262" s="3"/>
      <c r="F262" s="35"/>
      <c r="G262" s="6"/>
      <c r="H262" s="35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4" x14ac:dyDescent="0.15">
      <c r="A263" s="35"/>
      <c r="B263" s="35"/>
      <c r="C263" s="35"/>
      <c r="D263" s="35"/>
      <c r="E263" s="3" t="s">
        <v>43</v>
      </c>
      <c r="F263" s="35"/>
      <c r="G263" s="6"/>
      <c r="H263" s="35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4" x14ac:dyDescent="0.15">
      <c r="A264" s="35"/>
      <c r="B264" s="35"/>
      <c r="C264" s="35"/>
      <c r="D264" s="35"/>
      <c r="E264" s="5" t="s">
        <v>905</v>
      </c>
      <c r="F264" s="35"/>
      <c r="G264" s="6">
        <v>51</v>
      </c>
      <c r="H264" s="35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4" x14ac:dyDescent="0.15">
      <c r="A265" s="35"/>
      <c r="B265" s="35"/>
      <c r="C265" s="35"/>
      <c r="D265" s="35"/>
      <c r="E265" s="5" t="s">
        <v>906</v>
      </c>
      <c r="F265" s="35"/>
      <c r="G265" s="6">
        <v>51</v>
      </c>
      <c r="H265" s="35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4" x14ac:dyDescent="0.15">
      <c r="A266" s="35"/>
      <c r="B266" s="35"/>
      <c r="C266" s="35"/>
      <c r="D266" s="35"/>
      <c r="E266" s="5" t="s">
        <v>907</v>
      </c>
      <c r="F266" s="35"/>
      <c r="G266" s="6">
        <v>52</v>
      </c>
      <c r="H266" s="35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4" x14ac:dyDescent="0.15">
      <c r="A267" s="35"/>
      <c r="B267" s="35"/>
      <c r="C267" s="35"/>
      <c r="D267" s="35"/>
      <c r="E267" s="5" t="s">
        <v>908</v>
      </c>
      <c r="F267" s="35"/>
      <c r="G267" s="6">
        <v>48</v>
      </c>
      <c r="H267" s="35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4" x14ac:dyDescent="0.15">
      <c r="A268" s="35"/>
      <c r="B268" s="35"/>
      <c r="C268" s="35"/>
      <c r="D268" s="35"/>
      <c r="E268" s="5" t="s">
        <v>380</v>
      </c>
      <c r="F268" s="35"/>
      <c r="G268" s="6">
        <v>47</v>
      </c>
      <c r="H268" s="35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4" x14ac:dyDescent="0.15">
      <c r="A269" s="35"/>
      <c r="B269" s="35"/>
      <c r="C269" s="35"/>
      <c r="D269" s="35"/>
      <c r="E269" s="5" t="s">
        <v>909</v>
      </c>
      <c r="F269" s="35"/>
      <c r="G269" s="6">
        <v>47</v>
      </c>
      <c r="H269" s="35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4" x14ac:dyDescent="0.15">
      <c r="A270" s="35"/>
      <c r="B270" s="35"/>
      <c r="C270" s="35"/>
      <c r="D270" s="35"/>
      <c r="E270" s="5" t="s">
        <v>910</v>
      </c>
      <c r="F270" s="35"/>
      <c r="G270" s="6">
        <v>52</v>
      </c>
      <c r="H270" s="35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4" x14ac:dyDescent="0.15">
      <c r="A271" s="35"/>
      <c r="B271" s="35"/>
      <c r="C271" s="35"/>
      <c r="D271" s="35"/>
      <c r="E271" s="5" t="s">
        <v>911</v>
      </c>
      <c r="F271" s="35"/>
      <c r="G271" s="6">
        <v>47</v>
      </c>
      <c r="H271" s="35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3" x14ac:dyDescent="0.15">
      <c r="A272" s="35"/>
      <c r="B272" s="35"/>
      <c r="C272" s="35"/>
      <c r="D272" s="35"/>
      <c r="E272" s="3"/>
      <c r="F272" s="35"/>
      <c r="G272" s="6"/>
      <c r="H272" s="35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4" x14ac:dyDescent="0.15">
      <c r="A273" s="35"/>
      <c r="B273" s="35"/>
      <c r="C273" s="35"/>
      <c r="D273" s="35"/>
      <c r="E273" s="3" t="s">
        <v>175</v>
      </c>
      <c r="F273" s="35"/>
      <c r="G273" s="6"/>
      <c r="H273" s="35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4" x14ac:dyDescent="0.15">
      <c r="A274" s="35"/>
      <c r="B274" s="35"/>
      <c r="C274" s="35"/>
      <c r="D274" s="35"/>
      <c r="E274" s="5" t="s">
        <v>912</v>
      </c>
      <c r="F274" s="35"/>
      <c r="G274" s="6">
        <v>48</v>
      </c>
      <c r="H274" s="35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4" x14ac:dyDescent="0.15">
      <c r="A275" s="35"/>
      <c r="B275" s="35"/>
      <c r="C275" s="35"/>
      <c r="D275" s="35"/>
      <c r="E275" s="5" t="s">
        <v>913</v>
      </c>
      <c r="F275" s="35"/>
      <c r="G275" s="6">
        <v>40</v>
      </c>
      <c r="H275" s="35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3" x14ac:dyDescent="0.15">
      <c r="A276" s="35"/>
      <c r="B276" s="35"/>
      <c r="C276" s="35"/>
      <c r="D276" s="35"/>
      <c r="E276" s="3"/>
      <c r="F276" s="35"/>
      <c r="G276" s="6"/>
      <c r="H276" s="35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4" x14ac:dyDescent="0.15">
      <c r="A277" s="35"/>
      <c r="B277" s="35"/>
      <c r="C277" s="35"/>
      <c r="D277" s="35"/>
      <c r="E277" s="3" t="s">
        <v>52</v>
      </c>
      <c r="F277" s="35"/>
      <c r="G277" s="6"/>
      <c r="H277" s="35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4" x14ac:dyDescent="0.15">
      <c r="A278" s="35"/>
      <c r="B278" s="35"/>
      <c r="C278" s="35"/>
      <c r="D278" s="35"/>
      <c r="E278" s="5" t="s">
        <v>914</v>
      </c>
      <c r="F278" s="35"/>
      <c r="G278" s="6">
        <v>20</v>
      </c>
      <c r="H278" s="35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4" x14ac:dyDescent="0.15">
      <c r="A279" s="35"/>
      <c r="B279" s="35"/>
      <c r="C279" s="35"/>
      <c r="D279" s="35"/>
      <c r="E279" s="5" t="s">
        <v>915</v>
      </c>
      <c r="F279" s="35"/>
      <c r="G279" s="6">
        <v>26</v>
      </c>
      <c r="H279" s="35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3" x14ac:dyDescent="0.15">
      <c r="A280" s="35"/>
      <c r="B280" s="35"/>
      <c r="C280" s="35"/>
      <c r="D280" s="35"/>
      <c r="E280" s="3"/>
      <c r="F280" s="35"/>
      <c r="G280" s="3"/>
      <c r="H280" s="35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4" x14ac:dyDescent="0.15">
      <c r="A281" s="35"/>
      <c r="B281" s="35"/>
      <c r="C281" s="35"/>
      <c r="D281" s="35"/>
      <c r="E281" s="3" t="s">
        <v>228</v>
      </c>
      <c r="F281" s="35"/>
      <c r="G281" s="6"/>
      <c r="H281" s="35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4" x14ac:dyDescent="0.15">
      <c r="A282" s="35"/>
      <c r="B282" s="35"/>
      <c r="C282" s="35"/>
      <c r="D282" s="35"/>
      <c r="E282" s="5" t="s">
        <v>861</v>
      </c>
      <c r="F282" s="35"/>
      <c r="G282" s="6">
        <v>78</v>
      </c>
      <c r="H282" s="35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4" x14ac:dyDescent="0.15">
      <c r="A283" s="35"/>
      <c r="B283" s="35"/>
      <c r="C283" s="35"/>
      <c r="D283" s="35"/>
      <c r="E283" s="5" t="s">
        <v>916</v>
      </c>
      <c r="F283" s="35"/>
      <c r="G283" s="6">
        <v>75</v>
      </c>
      <c r="H283" s="35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4" x14ac:dyDescent="0.15">
      <c r="A284" s="34"/>
      <c r="B284" s="34"/>
      <c r="C284" s="34"/>
      <c r="D284" s="34"/>
      <c r="E284" s="5" t="s">
        <v>917</v>
      </c>
      <c r="F284" s="34"/>
      <c r="G284" s="6">
        <f>40+35</f>
        <v>75</v>
      </c>
      <c r="H284" s="3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4" x14ac:dyDescent="0.15">
      <c r="A285" s="40" t="s">
        <v>918</v>
      </c>
      <c r="B285" s="39" t="s">
        <v>37</v>
      </c>
      <c r="C285" s="36" t="s">
        <v>391</v>
      </c>
      <c r="D285" s="37" t="s">
        <v>392</v>
      </c>
      <c r="E285" s="3" t="s">
        <v>66</v>
      </c>
      <c r="F285" s="33">
        <v>7</v>
      </c>
      <c r="G285" s="6"/>
      <c r="H285" s="33">
        <f>SUM(G285:G296)</f>
        <v>531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4" x14ac:dyDescent="0.15">
      <c r="A286" s="35"/>
      <c r="B286" s="35"/>
      <c r="C286" s="35"/>
      <c r="D286" s="35"/>
      <c r="E286" s="5" t="s">
        <v>903</v>
      </c>
      <c r="F286" s="35"/>
      <c r="G286" s="6">
        <f>39*3+38+39</f>
        <v>194</v>
      </c>
      <c r="H286" s="35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3" x14ac:dyDescent="0.15">
      <c r="A287" s="35"/>
      <c r="B287" s="35"/>
      <c r="C287" s="35"/>
      <c r="D287" s="35"/>
      <c r="E287" s="3"/>
      <c r="F287" s="35"/>
      <c r="G287" s="6"/>
      <c r="H287" s="35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4" x14ac:dyDescent="0.15">
      <c r="A288" s="35"/>
      <c r="B288" s="35"/>
      <c r="C288" s="35"/>
      <c r="D288" s="35"/>
      <c r="E288" s="3" t="s">
        <v>76</v>
      </c>
      <c r="F288" s="35"/>
      <c r="G288" s="6"/>
      <c r="H288" s="35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4" x14ac:dyDescent="0.15">
      <c r="A289" s="35"/>
      <c r="B289" s="35"/>
      <c r="C289" s="35"/>
      <c r="D289" s="35"/>
      <c r="E289" s="5" t="s">
        <v>919</v>
      </c>
      <c r="F289" s="35"/>
      <c r="G289" s="6">
        <v>50</v>
      </c>
      <c r="H289" s="35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3" x14ac:dyDescent="0.15">
      <c r="A290" s="35"/>
      <c r="B290" s="35"/>
      <c r="C290" s="35"/>
      <c r="D290" s="35"/>
      <c r="E290" s="3"/>
      <c r="F290" s="35"/>
      <c r="G290" s="6"/>
      <c r="H290" s="35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4" x14ac:dyDescent="0.15">
      <c r="A291" s="35"/>
      <c r="B291" s="35"/>
      <c r="C291" s="35"/>
      <c r="D291" s="35"/>
      <c r="E291" s="3" t="s">
        <v>43</v>
      </c>
      <c r="F291" s="35"/>
      <c r="G291" s="6"/>
      <c r="H291" s="35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4" x14ac:dyDescent="0.15">
      <c r="A292" s="35"/>
      <c r="B292" s="35"/>
      <c r="C292" s="35"/>
      <c r="D292" s="35"/>
      <c r="E292" s="5" t="s">
        <v>905</v>
      </c>
      <c r="F292" s="35"/>
      <c r="G292" s="6">
        <v>51</v>
      </c>
      <c r="H292" s="35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4" x14ac:dyDescent="0.15">
      <c r="A293" s="35"/>
      <c r="B293" s="35"/>
      <c r="C293" s="35"/>
      <c r="D293" s="35"/>
      <c r="E293" s="5" t="s">
        <v>907</v>
      </c>
      <c r="F293" s="35"/>
      <c r="G293" s="6">
        <v>96</v>
      </c>
      <c r="H293" s="35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4" x14ac:dyDescent="0.15">
      <c r="A294" s="35"/>
      <c r="B294" s="35"/>
      <c r="C294" s="35"/>
      <c r="D294" s="35"/>
      <c r="E294" s="5" t="s">
        <v>908</v>
      </c>
      <c r="F294" s="35"/>
      <c r="G294" s="6">
        <v>48</v>
      </c>
      <c r="H294" s="35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4" x14ac:dyDescent="0.15">
      <c r="A295" s="35"/>
      <c r="B295" s="35"/>
      <c r="C295" s="35"/>
      <c r="D295" s="35"/>
      <c r="E295" s="5" t="s">
        <v>920</v>
      </c>
      <c r="F295" s="35"/>
      <c r="G295" s="6">
        <v>46</v>
      </c>
      <c r="H295" s="35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4" x14ac:dyDescent="0.15">
      <c r="A296" s="34"/>
      <c r="B296" s="34"/>
      <c r="C296" s="34"/>
      <c r="D296" s="34"/>
      <c r="E296" s="5" t="s">
        <v>921</v>
      </c>
      <c r="F296" s="34"/>
      <c r="G296" s="6">
        <v>46</v>
      </c>
      <c r="H296" s="3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4" x14ac:dyDescent="0.15">
      <c r="A297" s="40" t="s">
        <v>922</v>
      </c>
      <c r="B297" s="40" t="s">
        <v>923</v>
      </c>
      <c r="C297" s="36" t="s">
        <v>401</v>
      </c>
      <c r="D297" s="37" t="s">
        <v>402</v>
      </c>
      <c r="E297" s="5" t="s">
        <v>924</v>
      </c>
      <c r="F297" s="41">
        <v>12</v>
      </c>
      <c r="G297" s="6"/>
      <c r="H297" s="33">
        <f>SUM(G297:G321)</f>
        <v>552</v>
      </c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4" x14ac:dyDescent="0.15">
      <c r="A298" s="35"/>
      <c r="B298" s="35"/>
      <c r="C298" s="35"/>
      <c r="D298" s="35"/>
      <c r="E298" s="5" t="s">
        <v>925</v>
      </c>
      <c r="F298" s="35"/>
      <c r="G298" s="6">
        <f>21+34</f>
        <v>55</v>
      </c>
      <c r="H298" s="35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3" x14ac:dyDescent="0.15">
      <c r="A299" s="35"/>
      <c r="B299" s="35"/>
      <c r="C299" s="35"/>
      <c r="D299" s="35"/>
      <c r="E299" s="3"/>
      <c r="F299" s="35"/>
      <c r="G299" s="6"/>
      <c r="H299" s="35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4" x14ac:dyDescent="0.15">
      <c r="A300" s="35"/>
      <c r="B300" s="35"/>
      <c r="C300" s="35"/>
      <c r="D300" s="35"/>
      <c r="E300" s="3" t="s">
        <v>76</v>
      </c>
      <c r="F300" s="35"/>
      <c r="G300" s="6"/>
      <c r="H300" s="35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4" x14ac:dyDescent="0.15">
      <c r="A301" s="35"/>
      <c r="B301" s="35"/>
      <c r="C301" s="35"/>
      <c r="D301" s="35"/>
      <c r="E301" s="5" t="s">
        <v>926</v>
      </c>
      <c r="F301" s="35"/>
      <c r="G301" s="6">
        <v>42</v>
      </c>
      <c r="H301" s="35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3" x14ac:dyDescent="0.15">
      <c r="A302" s="35"/>
      <c r="B302" s="35"/>
      <c r="C302" s="35"/>
      <c r="D302" s="35"/>
      <c r="E302" s="3"/>
      <c r="F302" s="35"/>
      <c r="G302" s="6"/>
      <c r="H302" s="35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4" x14ac:dyDescent="0.15">
      <c r="A303" s="35"/>
      <c r="B303" s="35"/>
      <c r="C303" s="35"/>
      <c r="D303" s="35"/>
      <c r="E303" s="3" t="s">
        <v>43</v>
      </c>
      <c r="F303" s="35"/>
      <c r="G303" s="6"/>
      <c r="H303" s="35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4" x14ac:dyDescent="0.15">
      <c r="A304" s="35"/>
      <c r="B304" s="35"/>
      <c r="C304" s="35"/>
      <c r="D304" s="35"/>
      <c r="E304" s="5" t="s">
        <v>927</v>
      </c>
      <c r="F304" s="35"/>
      <c r="G304" s="6">
        <v>46</v>
      </c>
      <c r="H304" s="35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3" x14ac:dyDescent="0.15">
      <c r="A305" s="35"/>
      <c r="B305" s="35"/>
      <c r="C305" s="35"/>
      <c r="D305" s="35"/>
      <c r="E305" s="3"/>
      <c r="F305" s="35"/>
      <c r="G305" s="6"/>
      <c r="H305" s="35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4" x14ac:dyDescent="0.15">
      <c r="A306" s="35"/>
      <c r="B306" s="35"/>
      <c r="C306" s="35"/>
      <c r="D306" s="35"/>
      <c r="E306" s="3" t="s">
        <v>175</v>
      </c>
      <c r="F306" s="35"/>
      <c r="G306" s="6"/>
      <c r="H306" s="35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4" x14ac:dyDescent="0.15">
      <c r="A307" s="35"/>
      <c r="B307" s="35"/>
      <c r="C307" s="35"/>
      <c r="D307" s="35"/>
      <c r="E307" s="5" t="s">
        <v>772</v>
      </c>
      <c r="F307" s="35"/>
      <c r="G307" s="6">
        <f>37+48</f>
        <v>85</v>
      </c>
      <c r="H307" s="35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3" x14ac:dyDescent="0.15">
      <c r="A308" s="35"/>
      <c r="B308" s="35"/>
      <c r="C308" s="35"/>
      <c r="D308" s="35"/>
      <c r="E308" s="3"/>
      <c r="F308" s="35"/>
      <c r="G308" s="6"/>
      <c r="H308" s="35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4" x14ac:dyDescent="0.15">
      <c r="A309" s="35"/>
      <c r="B309" s="35"/>
      <c r="C309" s="35"/>
      <c r="D309" s="35"/>
      <c r="E309" s="3" t="s">
        <v>52</v>
      </c>
      <c r="F309" s="35"/>
      <c r="G309" s="6"/>
      <c r="H309" s="35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4" x14ac:dyDescent="0.15">
      <c r="A310" s="35"/>
      <c r="B310" s="35"/>
      <c r="C310" s="35"/>
      <c r="D310" s="35"/>
      <c r="E310" s="5" t="s">
        <v>928</v>
      </c>
      <c r="F310" s="35"/>
      <c r="G310" s="6">
        <v>46</v>
      </c>
      <c r="H310" s="35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4" x14ac:dyDescent="0.15">
      <c r="A311" s="35"/>
      <c r="B311" s="35"/>
      <c r="C311" s="35"/>
      <c r="D311" s="35"/>
      <c r="E311" s="5" t="s">
        <v>835</v>
      </c>
      <c r="F311" s="35"/>
      <c r="G311" s="6">
        <v>69</v>
      </c>
      <c r="H311" s="35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4" x14ac:dyDescent="0.15">
      <c r="A312" s="35"/>
      <c r="B312" s="35"/>
      <c r="C312" s="35"/>
      <c r="D312" s="35"/>
      <c r="E312" s="5" t="s">
        <v>929</v>
      </c>
      <c r="F312" s="35"/>
      <c r="G312" s="6">
        <v>13</v>
      </c>
      <c r="H312" s="35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4" x14ac:dyDescent="0.15">
      <c r="A313" s="35"/>
      <c r="B313" s="35"/>
      <c r="C313" s="35"/>
      <c r="D313" s="35"/>
      <c r="E313" s="5" t="s">
        <v>930</v>
      </c>
      <c r="F313" s="35"/>
      <c r="G313" s="6">
        <v>12</v>
      </c>
      <c r="H313" s="35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4" x14ac:dyDescent="0.15">
      <c r="A314" s="35"/>
      <c r="B314" s="35"/>
      <c r="C314" s="35"/>
      <c r="D314" s="35"/>
      <c r="E314" s="5" t="s">
        <v>834</v>
      </c>
      <c r="F314" s="35"/>
      <c r="G314" s="6">
        <v>41</v>
      </c>
      <c r="H314" s="35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3" x14ac:dyDescent="0.15">
      <c r="A315" s="35"/>
      <c r="B315" s="35"/>
      <c r="C315" s="35"/>
      <c r="D315" s="35"/>
      <c r="E315" s="3"/>
      <c r="F315" s="35"/>
      <c r="G315" s="6"/>
      <c r="H315" s="35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4" x14ac:dyDescent="0.15">
      <c r="A316" s="35"/>
      <c r="B316" s="35"/>
      <c r="C316" s="35"/>
      <c r="D316" s="35"/>
      <c r="E316" s="3" t="s">
        <v>56</v>
      </c>
      <c r="F316" s="35"/>
      <c r="G316" s="6"/>
      <c r="H316" s="35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28" x14ac:dyDescent="0.15">
      <c r="A317" s="35"/>
      <c r="B317" s="35"/>
      <c r="C317" s="35"/>
      <c r="D317" s="35"/>
      <c r="E317" s="5" t="s">
        <v>931</v>
      </c>
      <c r="F317" s="35"/>
      <c r="G317" s="6">
        <v>2</v>
      </c>
      <c r="H317" s="35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3" x14ac:dyDescent="0.15">
      <c r="A318" s="35"/>
      <c r="B318" s="35"/>
      <c r="C318" s="35"/>
      <c r="D318" s="35"/>
      <c r="E318" s="3"/>
      <c r="F318" s="35"/>
      <c r="G318" s="6"/>
      <c r="H318" s="35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4" x14ac:dyDescent="0.15">
      <c r="A319" s="35"/>
      <c r="B319" s="35"/>
      <c r="C319" s="35"/>
      <c r="D319" s="35"/>
      <c r="E319" s="3" t="s">
        <v>58</v>
      </c>
      <c r="F319" s="35"/>
      <c r="G319" s="6"/>
      <c r="H319" s="35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4" x14ac:dyDescent="0.15">
      <c r="A320" s="35"/>
      <c r="B320" s="35"/>
      <c r="C320" s="35"/>
      <c r="D320" s="35"/>
      <c r="E320" s="5" t="s">
        <v>932</v>
      </c>
      <c r="F320" s="35"/>
      <c r="G320" s="6">
        <v>71</v>
      </c>
      <c r="H320" s="35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4" x14ac:dyDescent="0.15">
      <c r="A321" s="34"/>
      <c r="B321" s="34"/>
      <c r="C321" s="34"/>
      <c r="D321" s="34"/>
      <c r="E321" s="5" t="s">
        <v>933</v>
      </c>
      <c r="F321" s="34"/>
      <c r="G321" s="6">
        <v>70</v>
      </c>
      <c r="H321" s="3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4" x14ac:dyDescent="0.15">
      <c r="A322" s="40" t="s">
        <v>934</v>
      </c>
      <c r="B322" s="38" t="s">
        <v>935</v>
      </c>
      <c r="C322" s="36" t="s">
        <v>421</v>
      </c>
      <c r="D322" s="37" t="s">
        <v>422</v>
      </c>
      <c r="E322" s="5" t="s">
        <v>425</v>
      </c>
      <c r="F322" s="33">
        <v>34</v>
      </c>
      <c r="G322" s="6"/>
      <c r="H322" s="33">
        <f>SUM(G322:G374)</f>
        <v>1338</v>
      </c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4" x14ac:dyDescent="0.15">
      <c r="A323" s="35"/>
      <c r="B323" s="35"/>
      <c r="C323" s="35"/>
      <c r="D323" s="35"/>
      <c r="E323" s="5" t="s">
        <v>936</v>
      </c>
      <c r="F323" s="35"/>
      <c r="G323" s="6">
        <f>43+42+43+9</f>
        <v>137</v>
      </c>
      <c r="H323" s="35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4" x14ac:dyDescent="0.15">
      <c r="A324" s="35"/>
      <c r="B324" s="35"/>
      <c r="C324" s="35"/>
      <c r="D324" s="35"/>
      <c r="E324" s="5" t="s">
        <v>937</v>
      </c>
      <c r="F324" s="35"/>
      <c r="G324" s="6">
        <v>22</v>
      </c>
      <c r="H324" s="35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4" x14ac:dyDescent="0.15">
      <c r="A325" s="35"/>
      <c r="B325" s="35"/>
      <c r="C325" s="35"/>
      <c r="D325" s="35"/>
      <c r="E325" s="5" t="s">
        <v>938</v>
      </c>
      <c r="F325" s="35"/>
      <c r="G325" s="6">
        <v>11</v>
      </c>
      <c r="H325" s="35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4" x14ac:dyDescent="0.15">
      <c r="A326" s="35"/>
      <c r="B326" s="35"/>
      <c r="C326" s="35"/>
      <c r="D326" s="35"/>
      <c r="E326" s="5" t="s">
        <v>939</v>
      </c>
      <c r="F326" s="35"/>
      <c r="G326" s="6">
        <v>13</v>
      </c>
      <c r="H326" s="35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4" x14ac:dyDescent="0.15">
      <c r="A327" s="35"/>
      <c r="B327" s="35"/>
      <c r="C327" s="35"/>
      <c r="D327" s="35"/>
      <c r="E327" s="5" t="s">
        <v>940</v>
      </c>
      <c r="F327" s="35"/>
      <c r="G327" s="6">
        <v>9</v>
      </c>
      <c r="H327" s="35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4" x14ac:dyDescent="0.15">
      <c r="A328" s="35"/>
      <c r="B328" s="35"/>
      <c r="C328" s="35"/>
      <c r="D328" s="35"/>
      <c r="E328" s="5" t="s">
        <v>941</v>
      </c>
      <c r="F328" s="35"/>
      <c r="G328" s="6">
        <v>11</v>
      </c>
      <c r="H328" s="35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4" x14ac:dyDescent="0.15">
      <c r="A329" s="35"/>
      <c r="B329" s="35"/>
      <c r="C329" s="35"/>
      <c r="D329" s="35"/>
      <c r="E329" s="5" t="s">
        <v>942</v>
      </c>
      <c r="F329" s="35"/>
      <c r="G329" s="6">
        <v>3</v>
      </c>
      <c r="H329" s="35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4" x14ac:dyDescent="0.15">
      <c r="A330" s="35"/>
      <c r="B330" s="35"/>
      <c r="C330" s="35"/>
      <c r="D330" s="35"/>
      <c r="E330" s="5" t="s">
        <v>943</v>
      </c>
      <c r="F330" s="35"/>
      <c r="G330" s="6">
        <v>17</v>
      </c>
      <c r="H330" s="35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4" x14ac:dyDescent="0.15">
      <c r="A331" s="35"/>
      <c r="B331" s="35"/>
      <c r="C331" s="35"/>
      <c r="D331" s="35"/>
      <c r="E331" s="5" t="s">
        <v>944</v>
      </c>
      <c r="F331" s="35"/>
      <c r="G331" s="6">
        <v>51</v>
      </c>
      <c r="H331" s="35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4" x14ac:dyDescent="0.15">
      <c r="A332" s="35"/>
      <c r="B332" s="35"/>
      <c r="C332" s="35"/>
      <c r="D332" s="35"/>
      <c r="E332" s="5" t="s">
        <v>873</v>
      </c>
      <c r="F332" s="35"/>
      <c r="G332" s="6">
        <v>188</v>
      </c>
      <c r="H332" s="35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3" x14ac:dyDescent="0.15">
      <c r="A333" s="35"/>
      <c r="B333" s="35"/>
      <c r="C333" s="35"/>
      <c r="D333" s="35"/>
      <c r="E333" s="3"/>
      <c r="F333" s="35"/>
      <c r="G333" s="6"/>
      <c r="H333" s="35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4" x14ac:dyDescent="0.15">
      <c r="A334" s="35"/>
      <c r="B334" s="35"/>
      <c r="C334" s="35"/>
      <c r="D334" s="35"/>
      <c r="E334" s="3" t="s">
        <v>76</v>
      </c>
      <c r="F334" s="35"/>
      <c r="G334" s="6"/>
      <c r="H334" s="35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4" x14ac:dyDescent="0.15">
      <c r="A335" s="35"/>
      <c r="B335" s="35"/>
      <c r="C335" s="35"/>
      <c r="D335" s="35"/>
      <c r="E335" s="5" t="s">
        <v>919</v>
      </c>
      <c r="F335" s="35"/>
      <c r="G335" s="6">
        <v>52</v>
      </c>
      <c r="H335" s="35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4" x14ac:dyDescent="0.15">
      <c r="A336" s="35"/>
      <c r="B336" s="35"/>
      <c r="C336" s="35"/>
      <c r="D336" s="35"/>
      <c r="E336" s="5" t="s">
        <v>742</v>
      </c>
      <c r="F336" s="35"/>
      <c r="G336" s="6">
        <v>46</v>
      </c>
      <c r="H336" s="35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3" x14ac:dyDescent="0.15">
      <c r="A337" s="35"/>
      <c r="B337" s="35"/>
      <c r="C337" s="35"/>
      <c r="D337" s="35"/>
      <c r="E337" s="3"/>
      <c r="F337" s="35"/>
      <c r="G337" s="6"/>
      <c r="H337" s="35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4" x14ac:dyDescent="0.15">
      <c r="A338" s="35"/>
      <c r="B338" s="35"/>
      <c r="C338" s="35"/>
      <c r="D338" s="35"/>
      <c r="E338" s="3" t="s">
        <v>43</v>
      </c>
      <c r="F338" s="35"/>
      <c r="G338" s="6"/>
      <c r="H338" s="35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4" x14ac:dyDescent="0.15">
      <c r="A339" s="35"/>
      <c r="B339" s="35"/>
      <c r="C339" s="35"/>
      <c r="D339" s="35"/>
      <c r="E339" s="5" t="s">
        <v>818</v>
      </c>
      <c r="F339" s="35"/>
      <c r="G339" s="6">
        <v>47</v>
      </c>
      <c r="H339" s="35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4" x14ac:dyDescent="0.15">
      <c r="A340" s="35"/>
      <c r="B340" s="35"/>
      <c r="C340" s="35"/>
      <c r="D340" s="35"/>
      <c r="E340" s="5" t="s">
        <v>873</v>
      </c>
      <c r="F340" s="35"/>
      <c r="G340" s="6">
        <v>47</v>
      </c>
      <c r="H340" s="35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4" x14ac:dyDescent="0.15">
      <c r="A341" s="35"/>
      <c r="B341" s="35"/>
      <c r="C341" s="35"/>
      <c r="D341" s="35"/>
      <c r="E341" s="5" t="s">
        <v>920</v>
      </c>
      <c r="F341" s="35"/>
      <c r="G341" s="6">
        <v>46</v>
      </c>
      <c r="H341" s="35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4" x14ac:dyDescent="0.15">
      <c r="A342" s="35"/>
      <c r="B342" s="35"/>
      <c r="C342" s="35"/>
      <c r="D342" s="35"/>
      <c r="E342" s="5" t="s">
        <v>945</v>
      </c>
      <c r="F342" s="35"/>
      <c r="G342" s="6">
        <v>46</v>
      </c>
      <c r="H342" s="35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4" x14ac:dyDescent="0.15">
      <c r="A343" s="35"/>
      <c r="B343" s="35"/>
      <c r="C343" s="35"/>
      <c r="D343" s="35"/>
      <c r="E343" s="5" t="s">
        <v>946</v>
      </c>
      <c r="F343" s="35"/>
      <c r="G343" s="6">
        <v>46</v>
      </c>
      <c r="H343" s="35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4" x14ac:dyDescent="0.15">
      <c r="A344" s="35"/>
      <c r="B344" s="35"/>
      <c r="C344" s="35"/>
      <c r="D344" s="35"/>
      <c r="E344" s="5" t="s">
        <v>899</v>
      </c>
      <c r="F344" s="35"/>
      <c r="G344" s="6">
        <v>46</v>
      </c>
      <c r="H344" s="35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4" x14ac:dyDescent="0.15">
      <c r="A345" s="35"/>
      <c r="B345" s="35"/>
      <c r="C345" s="35"/>
      <c r="D345" s="35"/>
      <c r="E345" s="5" t="s">
        <v>921</v>
      </c>
      <c r="F345" s="35"/>
      <c r="G345" s="6">
        <v>46</v>
      </c>
      <c r="H345" s="35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3" x14ac:dyDescent="0.15">
      <c r="A346" s="35"/>
      <c r="B346" s="35"/>
      <c r="C346" s="35"/>
      <c r="D346" s="35"/>
      <c r="E346" s="3"/>
      <c r="F346" s="35"/>
      <c r="G346" s="6"/>
      <c r="H346" s="35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4" x14ac:dyDescent="0.15">
      <c r="A347" s="35"/>
      <c r="B347" s="35"/>
      <c r="C347" s="35"/>
      <c r="D347" s="35"/>
      <c r="E347" s="3" t="s">
        <v>175</v>
      </c>
      <c r="F347" s="35"/>
      <c r="G347" s="6"/>
      <c r="H347" s="35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4" x14ac:dyDescent="0.15">
      <c r="A348" s="35"/>
      <c r="B348" s="35"/>
      <c r="C348" s="35"/>
      <c r="D348" s="35"/>
      <c r="E348" s="5" t="s">
        <v>947</v>
      </c>
      <c r="F348" s="35"/>
      <c r="G348" s="6">
        <v>40</v>
      </c>
      <c r="H348" s="35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4" x14ac:dyDescent="0.15">
      <c r="A349" s="35"/>
      <c r="B349" s="35"/>
      <c r="C349" s="35"/>
      <c r="D349" s="35"/>
      <c r="E349" s="5" t="s">
        <v>948</v>
      </c>
      <c r="F349" s="35"/>
      <c r="G349" s="6">
        <v>49</v>
      </c>
      <c r="H349" s="35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4" x14ac:dyDescent="0.15">
      <c r="A350" s="35"/>
      <c r="B350" s="35"/>
      <c r="C350" s="35"/>
      <c r="D350" s="35"/>
      <c r="E350" s="5" t="s">
        <v>949</v>
      </c>
      <c r="F350" s="35"/>
      <c r="G350" s="6">
        <v>48</v>
      </c>
      <c r="H350" s="35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3" x14ac:dyDescent="0.15">
      <c r="A351" s="35"/>
      <c r="B351" s="35"/>
      <c r="C351" s="35"/>
      <c r="D351" s="35"/>
      <c r="E351" s="3"/>
      <c r="F351" s="35"/>
      <c r="G351" s="6"/>
      <c r="H351" s="35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4" x14ac:dyDescent="0.15">
      <c r="A352" s="35"/>
      <c r="B352" s="35"/>
      <c r="C352" s="35"/>
      <c r="D352" s="35"/>
      <c r="E352" s="3" t="s">
        <v>52</v>
      </c>
      <c r="F352" s="35"/>
      <c r="G352" s="6"/>
      <c r="H352" s="35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4" x14ac:dyDescent="0.15">
      <c r="A353" s="35"/>
      <c r="B353" s="35"/>
      <c r="C353" s="35"/>
      <c r="D353" s="35"/>
      <c r="E353" s="5" t="s">
        <v>950</v>
      </c>
      <c r="F353" s="35"/>
      <c r="G353" s="6">
        <v>10</v>
      </c>
      <c r="H353" s="35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4" x14ac:dyDescent="0.15">
      <c r="A354" s="35"/>
      <c r="B354" s="35"/>
      <c r="C354" s="35"/>
      <c r="D354" s="35"/>
      <c r="E354" s="5" t="s">
        <v>951</v>
      </c>
      <c r="F354" s="35"/>
      <c r="G354" s="6">
        <v>13</v>
      </c>
      <c r="H354" s="35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4" x14ac:dyDescent="0.15">
      <c r="A355" s="35"/>
      <c r="B355" s="35"/>
      <c r="C355" s="35"/>
      <c r="D355" s="35"/>
      <c r="E355" s="5" t="s">
        <v>952</v>
      </c>
      <c r="F355" s="35"/>
      <c r="G355" s="6">
        <v>13</v>
      </c>
      <c r="H355" s="35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4" x14ac:dyDescent="0.15">
      <c r="A356" s="35"/>
      <c r="B356" s="35"/>
      <c r="C356" s="35"/>
      <c r="D356" s="35"/>
      <c r="E356" s="5" t="s">
        <v>953</v>
      </c>
      <c r="F356" s="35"/>
      <c r="G356" s="6">
        <v>18</v>
      </c>
      <c r="H356" s="35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4" x14ac:dyDescent="0.15">
      <c r="A357" s="35"/>
      <c r="B357" s="35"/>
      <c r="C357" s="35"/>
      <c r="D357" s="35"/>
      <c r="E357" s="5" t="s">
        <v>954</v>
      </c>
      <c r="F357" s="35"/>
      <c r="G357" s="6">
        <v>24</v>
      </c>
      <c r="H357" s="35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4" x14ac:dyDescent="0.15">
      <c r="A358" s="35"/>
      <c r="B358" s="35"/>
      <c r="C358" s="35"/>
      <c r="D358" s="35"/>
      <c r="E358" s="5" t="s">
        <v>955</v>
      </c>
      <c r="F358" s="35"/>
      <c r="G358" s="6">
        <v>13</v>
      </c>
      <c r="H358" s="35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3" x14ac:dyDescent="0.15">
      <c r="A359" s="35"/>
      <c r="B359" s="35"/>
      <c r="C359" s="35"/>
      <c r="D359" s="35"/>
      <c r="E359" s="3"/>
      <c r="F359" s="35"/>
      <c r="G359" s="6"/>
      <c r="H359" s="35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4" x14ac:dyDescent="0.15">
      <c r="A360" s="35"/>
      <c r="B360" s="35"/>
      <c r="C360" s="35"/>
      <c r="D360" s="35"/>
      <c r="E360" s="3" t="s">
        <v>56</v>
      </c>
      <c r="F360" s="35"/>
      <c r="G360" s="6"/>
      <c r="H360" s="35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4" x14ac:dyDescent="0.15">
      <c r="A361" s="35"/>
      <c r="B361" s="35"/>
      <c r="C361" s="35"/>
      <c r="D361" s="35"/>
      <c r="E361" s="5" t="s">
        <v>956</v>
      </c>
      <c r="F361" s="35"/>
      <c r="G361" s="6">
        <f>46</f>
        <v>46</v>
      </c>
      <c r="H361" s="35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4" x14ac:dyDescent="0.15">
      <c r="A362" s="35"/>
      <c r="B362" s="35"/>
      <c r="C362" s="35"/>
      <c r="D362" s="35"/>
      <c r="E362" s="5" t="s">
        <v>957</v>
      </c>
      <c r="F362" s="35"/>
      <c r="G362" s="6">
        <v>12</v>
      </c>
      <c r="H362" s="35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3" x14ac:dyDescent="0.15">
      <c r="A363" s="35"/>
      <c r="B363" s="35"/>
      <c r="C363" s="35"/>
      <c r="D363" s="35"/>
      <c r="E363" s="3"/>
      <c r="F363" s="35"/>
      <c r="G363" s="6"/>
      <c r="H363" s="35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4" x14ac:dyDescent="0.15">
      <c r="A364" s="35"/>
      <c r="B364" s="35"/>
      <c r="C364" s="35"/>
      <c r="D364" s="35"/>
      <c r="E364" s="3" t="s">
        <v>58</v>
      </c>
      <c r="F364" s="35"/>
      <c r="G364" s="6"/>
      <c r="H364" s="35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4" x14ac:dyDescent="0.15">
      <c r="A365" s="35"/>
      <c r="B365" s="35"/>
      <c r="C365" s="35"/>
      <c r="D365" s="35"/>
      <c r="E365" s="5" t="s">
        <v>958</v>
      </c>
      <c r="F365" s="35"/>
      <c r="G365" s="6">
        <v>55</v>
      </c>
      <c r="H365" s="35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3" x14ac:dyDescent="0.15">
      <c r="A366" s="35"/>
      <c r="B366" s="35"/>
      <c r="C366" s="35"/>
      <c r="D366" s="35"/>
      <c r="E366" s="3"/>
      <c r="F366" s="35"/>
      <c r="G366" s="6"/>
      <c r="H366" s="35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4" x14ac:dyDescent="0.15">
      <c r="A367" s="35"/>
      <c r="B367" s="35"/>
      <c r="C367" s="35"/>
      <c r="D367" s="35"/>
      <c r="E367" s="3" t="s">
        <v>228</v>
      </c>
      <c r="F367" s="35"/>
      <c r="G367" s="6"/>
      <c r="H367" s="35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4" x14ac:dyDescent="0.15">
      <c r="A368" s="35"/>
      <c r="B368" s="35"/>
      <c r="C368" s="35"/>
      <c r="D368" s="35"/>
      <c r="E368" s="5" t="s">
        <v>959</v>
      </c>
      <c r="F368" s="35"/>
      <c r="G368" s="6">
        <f>75</f>
        <v>75</v>
      </c>
      <c r="H368" s="35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3" x14ac:dyDescent="0.15">
      <c r="A369" s="35"/>
      <c r="B369" s="35"/>
      <c r="C369" s="35"/>
      <c r="D369" s="35"/>
      <c r="E369" s="3"/>
      <c r="F369" s="35"/>
      <c r="G369" s="6"/>
      <c r="H369" s="35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4" x14ac:dyDescent="0.15">
      <c r="A370" s="35"/>
      <c r="B370" s="35"/>
      <c r="C370" s="35"/>
      <c r="D370" s="35"/>
      <c r="E370" s="3" t="s">
        <v>236</v>
      </c>
      <c r="F370" s="35"/>
      <c r="G370" s="6"/>
      <c r="H370" s="35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4" x14ac:dyDescent="0.15">
      <c r="A371" s="35"/>
      <c r="B371" s="35"/>
      <c r="C371" s="35"/>
      <c r="D371" s="35"/>
      <c r="E371" s="5" t="s">
        <v>960</v>
      </c>
      <c r="F371" s="35"/>
      <c r="G371" s="6">
        <v>33</v>
      </c>
      <c r="H371" s="35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3" x14ac:dyDescent="0.15">
      <c r="A372" s="35"/>
      <c r="B372" s="35"/>
      <c r="C372" s="35"/>
      <c r="D372" s="35"/>
      <c r="E372" s="3"/>
      <c r="F372" s="35"/>
      <c r="G372" s="6"/>
      <c r="H372" s="35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4" x14ac:dyDescent="0.15">
      <c r="A373" s="35"/>
      <c r="B373" s="35"/>
      <c r="C373" s="35"/>
      <c r="D373" s="35"/>
      <c r="E373" s="3" t="s">
        <v>239</v>
      </c>
      <c r="F373" s="35"/>
      <c r="G373" s="6"/>
      <c r="H373" s="35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4" x14ac:dyDescent="0.15">
      <c r="A374" s="34"/>
      <c r="B374" s="34"/>
      <c r="C374" s="34"/>
      <c r="D374" s="34"/>
      <c r="E374" s="5" t="s">
        <v>961</v>
      </c>
      <c r="F374" s="34"/>
      <c r="G374" s="6">
        <v>5</v>
      </c>
      <c r="H374" s="3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4" x14ac:dyDescent="0.15">
      <c r="A375" s="39" t="s">
        <v>460</v>
      </c>
      <c r="B375" s="39" t="s">
        <v>19</v>
      </c>
      <c r="C375" s="36" t="s">
        <v>461</v>
      </c>
      <c r="D375" s="37" t="s">
        <v>462</v>
      </c>
      <c r="E375" s="5" t="s">
        <v>425</v>
      </c>
      <c r="F375" s="33">
        <v>7</v>
      </c>
      <c r="G375" s="6"/>
      <c r="H375" s="33">
        <f>SUM(G375:G386)</f>
        <v>677</v>
      </c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4" x14ac:dyDescent="0.15">
      <c r="A376" s="35"/>
      <c r="B376" s="35"/>
      <c r="C376" s="35"/>
      <c r="D376" s="35"/>
      <c r="E376" s="5" t="s">
        <v>962</v>
      </c>
      <c r="F376" s="35"/>
      <c r="G376" s="6">
        <v>209</v>
      </c>
      <c r="H376" s="35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4" x14ac:dyDescent="0.15">
      <c r="A377" s="35"/>
      <c r="B377" s="35"/>
      <c r="C377" s="35"/>
      <c r="D377" s="35"/>
      <c r="E377" s="5" t="s">
        <v>775</v>
      </c>
      <c r="F377" s="35"/>
      <c r="G377" s="6">
        <v>174</v>
      </c>
      <c r="H377" s="35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4" x14ac:dyDescent="0.15">
      <c r="A378" s="35"/>
      <c r="B378" s="35"/>
      <c r="C378" s="35"/>
      <c r="D378" s="35"/>
      <c r="E378" s="5" t="s">
        <v>835</v>
      </c>
      <c r="F378" s="35"/>
      <c r="G378" s="6">
        <f>120+46</f>
        <v>166</v>
      </c>
      <c r="H378" s="35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4" x14ac:dyDescent="0.15">
      <c r="A379" s="35"/>
      <c r="B379" s="35"/>
      <c r="C379" s="35"/>
      <c r="D379" s="35"/>
      <c r="E379" s="5" t="s">
        <v>963</v>
      </c>
      <c r="F379" s="35"/>
      <c r="G379" s="6">
        <v>15</v>
      </c>
      <c r="H379" s="35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3" x14ac:dyDescent="0.15">
      <c r="A380" s="35"/>
      <c r="B380" s="35"/>
      <c r="C380" s="35"/>
      <c r="D380" s="35"/>
      <c r="E380" s="3"/>
      <c r="F380" s="35"/>
      <c r="G380" s="6"/>
      <c r="H380" s="35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4" x14ac:dyDescent="0.15">
      <c r="A381" s="35"/>
      <c r="B381" s="35"/>
      <c r="C381" s="35"/>
      <c r="D381" s="35"/>
      <c r="E381" s="3" t="s">
        <v>43</v>
      </c>
      <c r="F381" s="35"/>
      <c r="G381" s="6"/>
      <c r="H381" s="35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4" x14ac:dyDescent="0.15">
      <c r="A382" s="35"/>
      <c r="B382" s="35"/>
      <c r="C382" s="35"/>
      <c r="D382" s="35"/>
      <c r="E382" s="5" t="s">
        <v>964</v>
      </c>
      <c r="F382" s="35"/>
      <c r="G382" s="6">
        <v>43</v>
      </c>
      <c r="H382" s="35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4" x14ac:dyDescent="0.15">
      <c r="A383" s="35"/>
      <c r="B383" s="35"/>
      <c r="C383" s="35"/>
      <c r="D383" s="35"/>
      <c r="E383" s="5" t="s">
        <v>965</v>
      </c>
      <c r="F383" s="35"/>
      <c r="G383" s="6">
        <v>51</v>
      </c>
      <c r="H383" s="35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3" x14ac:dyDescent="0.15">
      <c r="A384" s="35"/>
      <c r="B384" s="35"/>
      <c r="C384" s="35"/>
      <c r="D384" s="35"/>
      <c r="E384" s="3"/>
      <c r="F384" s="35"/>
      <c r="G384" s="6"/>
      <c r="H384" s="35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4" x14ac:dyDescent="0.15">
      <c r="A385" s="35"/>
      <c r="B385" s="35"/>
      <c r="C385" s="35"/>
      <c r="D385" s="35"/>
      <c r="E385" s="3" t="s">
        <v>52</v>
      </c>
      <c r="F385" s="35"/>
      <c r="G385" s="6"/>
      <c r="H385" s="35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28" x14ac:dyDescent="0.15">
      <c r="A386" s="34"/>
      <c r="B386" s="34"/>
      <c r="C386" s="34"/>
      <c r="D386" s="34"/>
      <c r="E386" s="5" t="s">
        <v>844</v>
      </c>
      <c r="F386" s="34"/>
      <c r="G386" s="6">
        <v>19</v>
      </c>
      <c r="H386" s="3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4" x14ac:dyDescent="0.15">
      <c r="A387" s="40" t="s">
        <v>966</v>
      </c>
      <c r="B387" s="38" t="s">
        <v>967</v>
      </c>
      <c r="C387" s="36" t="s">
        <v>478</v>
      </c>
      <c r="D387" s="37" t="s">
        <v>480</v>
      </c>
      <c r="E387" s="3" t="s">
        <v>113</v>
      </c>
      <c r="F387" s="33">
        <v>38</v>
      </c>
      <c r="G387" s="6"/>
      <c r="H387" s="33">
        <f>SUM(G387:G439)</f>
        <v>2587</v>
      </c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4" x14ac:dyDescent="0.15">
      <c r="A388" s="35"/>
      <c r="B388" s="35"/>
      <c r="C388" s="35"/>
      <c r="D388" s="35"/>
      <c r="E388" s="5" t="s">
        <v>968</v>
      </c>
      <c r="F388" s="35"/>
      <c r="G388" s="6">
        <v>351</v>
      </c>
      <c r="H388" s="35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3" x14ac:dyDescent="0.15">
      <c r="A389" s="35"/>
      <c r="B389" s="35"/>
      <c r="C389" s="35"/>
      <c r="D389" s="35"/>
      <c r="E389" s="3"/>
      <c r="F389" s="35"/>
      <c r="G389" s="6"/>
      <c r="H389" s="35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4" x14ac:dyDescent="0.15">
      <c r="A390" s="35"/>
      <c r="B390" s="35"/>
      <c r="C390" s="35"/>
      <c r="D390" s="35"/>
      <c r="E390" s="3" t="s">
        <v>484</v>
      </c>
      <c r="F390" s="35"/>
      <c r="G390" s="6"/>
      <c r="H390" s="35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4" x14ac:dyDescent="0.15">
      <c r="A391" s="35"/>
      <c r="B391" s="35"/>
      <c r="C391" s="35"/>
      <c r="D391" s="35"/>
      <c r="E391" s="5" t="s">
        <v>969</v>
      </c>
      <c r="F391" s="35"/>
      <c r="G391" s="6">
        <v>194</v>
      </c>
      <c r="H391" s="35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4" x14ac:dyDescent="0.15">
      <c r="A392" s="35"/>
      <c r="B392" s="35"/>
      <c r="C392" s="35"/>
      <c r="D392" s="35"/>
      <c r="E392" s="5" t="s">
        <v>970</v>
      </c>
      <c r="F392" s="35"/>
      <c r="G392" s="6">
        <v>182</v>
      </c>
      <c r="H392" s="35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4" x14ac:dyDescent="0.15">
      <c r="A393" s="35"/>
      <c r="B393" s="35"/>
      <c r="C393" s="35"/>
      <c r="D393" s="35"/>
      <c r="E393" s="5" t="s">
        <v>904</v>
      </c>
      <c r="F393" s="35"/>
      <c r="G393" s="6">
        <v>39</v>
      </c>
      <c r="H393" s="35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4" x14ac:dyDescent="0.15">
      <c r="A394" s="35"/>
      <c r="B394" s="35"/>
      <c r="C394" s="35"/>
      <c r="D394" s="35"/>
      <c r="E394" s="5" t="s">
        <v>971</v>
      </c>
      <c r="F394" s="35"/>
      <c r="G394" s="6">
        <v>40</v>
      </c>
      <c r="H394" s="35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4" x14ac:dyDescent="0.15">
      <c r="A395" s="35"/>
      <c r="B395" s="35"/>
      <c r="C395" s="35"/>
      <c r="D395" s="35"/>
      <c r="E395" s="5" t="s">
        <v>802</v>
      </c>
      <c r="F395" s="35"/>
      <c r="G395" s="6">
        <f>3+90</f>
        <v>93</v>
      </c>
      <c r="H395" s="35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4" x14ac:dyDescent="0.15">
      <c r="A396" s="35"/>
      <c r="B396" s="35"/>
      <c r="C396" s="35"/>
      <c r="D396" s="35"/>
      <c r="E396" s="5" t="s">
        <v>803</v>
      </c>
      <c r="F396" s="35"/>
      <c r="G396" s="6">
        <v>128</v>
      </c>
      <c r="H396" s="35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4" x14ac:dyDescent="0.15">
      <c r="A397" s="35"/>
      <c r="B397" s="35"/>
      <c r="C397" s="35"/>
      <c r="D397" s="35"/>
      <c r="E397" s="5" t="s">
        <v>804</v>
      </c>
      <c r="F397" s="35"/>
      <c r="G397" s="6">
        <f>133+14</f>
        <v>147</v>
      </c>
      <c r="H397" s="35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3" x14ac:dyDescent="0.15">
      <c r="A398" s="35"/>
      <c r="B398" s="35"/>
      <c r="C398" s="35"/>
      <c r="D398" s="35"/>
      <c r="E398" s="3"/>
      <c r="F398" s="35"/>
      <c r="G398" s="6"/>
      <c r="H398" s="35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4" x14ac:dyDescent="0.15">
      <c r="A399" s="35"/>
      <c r="B399" s="35"/>
      <c r="C399" s="35"/>
      <c r="D399" s="35"/>
      <c r="E399" s="3" t="s">
        <v>76</v>
      </c>
      <c r="F399" s="35"/>
      <c r="G399" s="6"/>
      <c r="H399" s="35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4" x14ac:dyDescent="0.15">
      <c r="A400" s="35"/>
      <c r="B400" s="35"/>
      <c r="C400" s="35"/>
      <c r="D400" s="35"/>
      <c r="E400" s="5" t="s">
        <v>813</v>
      </c>
      <c r="F400" s="35"/>
      <c r="G400" s="6">
        <v>43</v>
      </c>
      <c r="H400" s="35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4" x14ac:dyDescent="0.15">
      <c r="A401" s="35"/>
      <c r="B401" s="35"/>
      <c r="C401" s="35"/>
      <c r="D401" s="35"/>
      <c r="E401" s="5" t="s">
        <v>814</v>
      </c>
      <c r="F401" s="35"/>
      <c r="G401" s="6">
        <v>46</v>
      </c>
      <c r="H401" s="35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3" x14ac:dyDescent="0.15">
      <c r="A402" s="35"/>
      <c r="B402" s="35"/>
      <c r="C402" s="35"/>
      <c r="D402" s="35"/>
      <c r="E402" s="3"/>
      <c r="F402" s="35"/>
      <c r="G402" s="6"/>
      <c r="H402" s="35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4" x14ac:dyDescent="0.15">
      <c r="A403" s="35"/>
      <c r="B403" s="35"/>
      <c r="C403" s="35"/>
      <c r="D403" s="35"/>
      <c r="E403" s="3" t="s">
        <v>43</v>
      </c>
      <c r="F403" s="35"/>
      <c r="G403" s="6"/>
      <c r="H403" s="35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4" x14ac:dyDescent="0.15">
      <c r="A404" s="35"/>
      <c r="B404" s="35"/>
      <c r="C404" s="35"/>
      <c r="D404" s="35"/>
      <c r="E404" s="5" t="s">
        <v>972</v>
      </c>
      <c r="F404" s="35"/>
      <c r="G404" s="6">
        <v>51</v>
      </c>
      <c r="H404" s="35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4" x14ac:dyDescent="0.15">
      <c r="A405" s="35"/>
      <c r="B405" s="35"/>
      <c r="C405" s="35"/>
      <c r="D405" s="35"/>
      <c r="E405" s="5" t="s">
        <v>964</v>
      </c>
      <c r="F405" s="35"/>
      <c r="G405" s="6">
        <v>43</v>
      </c>
      <c r="H405" s="35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4" x14ac:dyDescent="0.15">
      <c r="A406" s="35"/>
      <c r="B406" s="35"/>
      <c r="C406" s="35"/>
      <c r="D406" s="35"/>
      <c r="E406" s="5" t="s">
        <v>908</v>
      </c>
      <c r="F406" s="35"/>
      <c r="G406" s="6">
        <v>49</v>
      </c>
      <c r="H406" s="35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4" x14ac:dyDescent="0.15">
      <c r="A407" s="35"/>
      <c r="B407" s="35"/>
      <c r="C407" s="35"/>
      <c r="D407" s="35"/>
      <c r="E407" s="5" t="s">
        <v>817</v>
      </c>
      <c r="F407" s="35"/>
      <c r="G407" s="6">
        <v>49</v>
      </c>
      <c r="H407" s="35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4" x14ac:dyDescent="0.15">
      <c r="A408" s="35"/>
      <c r="B408" s="35"/>
      <c r="C408" s="35"/>
      <c r="D408" s="35"/>
      <c r="E408" s="5" t="s">
        <v>909</v>
      </c>
      <c r="F408" s="35"/>
      <c r="G408" s="6">
        <v>47</v>
      </c>
      <c r="H408" s="35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4" x14ac:dyDescent="0.15">
      <c r="A409" s="35"/>
      <c r="B409" s="35"/>
      <c r="C409" s="35"/>
      <c r="D409" s="35"/>
      <c r="E409" s="5" t="s">
        <v>910</v>
      </c>
      <c r="F409" s="35"/>
      <c r="G409" s="6">
        <v>52</v>
      </c>
      <c r="H409" s="35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4" x14ac:dyDescent="0.15">
      <c r="A410" s="35"/>
      <c r="B410" s="35"/>
      <c r="C410" s="35"/>
      <c r="D410" s="35"/>
      <c r="E410" s="5" t="s">
        <v>973</v>
      </c>
      <c r="F410" s="35"/>
      <c r="G410" s="6">
        <v>46</v>
      </c>
      <c r="H410" s="35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4" x14ac:dyDescent="0.15">
      <c r="A411" s="35"/>
      <c r="B411" s="35"/>
      <c r="C411" s="35"/>
      <c r="D411" s="35"/>
      <c r="E411" s="5" t="s">
        <v>718</v>
      </c>
      <c r="F411" s="35"/>
      <c r="G411" s="6">
        <v>46</v>
      </c>
      <c r="H411" s="35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4" x14ac:dyDescent="0.15">
      <c r="A412" s="35"/>
      <c r="B412" s="35"/>
      <c r="C412" s="35"/>
      <c r="D412" s="35"/>
      <c r="E412" s="5" t="s">
        <v>911</v>
      </c>
      <c r="F412" s="35"/>
      <c r="G412" s="6">
        <v>47</v>
      </c>
      <c r="H412" s="35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4" x14ac:dyDescent="0.15">
      <c r="A413" s="35"/>
      <c r="B413" s="35"/>
      <c r="C413" s="35"/>
      <c r="D413" s="35"/>
      <c r="E413" s="5" t="s">
        <v>927</v>
      </c>
      <c r="F413" s="35"/>
      <c r="G413" s="6">
        <v>46</v>
      </c>
      <c r="H413" s="35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28" x14ac:dyDescent="0.15">
      <c r="A414" s="35"/>
      <c r="B414" s="35"/>
      <c r="C414" s="35"/>
      <c r="D414" s="35"/>
      <c r="E414" s="5" t="s">
        <v>974</v>
      </c>
      <c r="F414" s="35"/>
      <c r="G414" s="6">
        <v>46</v>
      </c>
      <c r="H414" s="35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4" x14ac:dyDescent="0.15">
      <c r="A415" s="35"/>
      <c r="B415" s="35"/>
      <c r="C415" s="35"/>
      <c r="D415" s="35"/>
      <c r="E415" s="5" t="s">
        <v>975</v>
      </c>
      <c r="F415" s="35"/>
      <c r="G415" s="6">
        <v>46</v>
      </c>
      <c r="H415" s="35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4" x14ac:dyDescent="0.15">
      <c r="A416" s="35"/>
      <c r="B416" s="35"/>
      <c r="C416" s="35"/>
      <c r="D416" s="35"/>
      <c r="E416" s="5" t="s">
        <v>819</v>
      </c>
      <c r="F416" s="35"/>
      <c r="G416" s="6">
        <v>46</v>
      </c>
      <c r="H416" s="35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4" x14ac:dyDescent="0.15">
      <c r="A417" s="35"/>
      <c r="B417" s="35"/>
      <c r="C417" s="35"/>
      <c r="D417" s="35"/>
      <c r="E417" s="5" t="s">
        <v>820</v>
      </c>
      <c r="F417" s="35"/>
      <c r="G417" s="6">
        <v>47</v>
      </c>
      <c r="H417" s="35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4" x14ac:dyDescent="0.15">
      <c r="A418" s="35"/>
      <c r="B418" s="35"/>
      <c r="C418" s="35"/>
      <c r="D418" s="35"/>
      <c r="E418" s="5" t="s">
        <v>821</v>
      </c>
      <c r="F418" s="35"/>
      <c r="G418" s="6">
        <v>51</v>
      </c>
      <c r="H418" s="35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3" x14ac:dyDescent="0.15">
      <c r="A419" s="35"/>
      <c r="B419" s="35"/>
      <c r="C419" s="35"/>
      <c r="D419" s="35"/>
      <c r="E419" s="3"/>
      <c r="F419" s="35"/>
      <c r="G419" s="6"/>
      <c r="H419" s="35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4" x14ac:dyDescent="0.15">
      <c r="A420" s="35"/>
      <c r="B420" s="35"/>
      <c r="C420" s="35"/>
      <c r="D420" s="35"/>
      <c r="E420" s="3" t="s">
        <v>175</v>
      </c>
      <c r="F420" s="35"/>
      <c r="G420" s="6"/>
      <c r="H420" s="35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4" x14ac:dyDescent="0.15">
      <c r="A421" s="35"/>
      <c r="B421" s="35"/>
      <c r="C421" s="35"/>
      <c r="D421" s="35"/>
      <c r="E421" s="5" t="s">
        <v>772</v>
      </c>
      <c r="F421" s="35"/>
      <c r="G421" s="6">
        <v>86</v>
      </c>
      <c r="H421" s="35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4" x14ac:dyDescent="0.15">
      <c r="A422" s="35"/>
      <c r="B422" s="35"/>
      <c r="C422" s="35"/>
      <c r="D422" s="35"/>
      <c r="E422" s="5" t="s">
        <v>828</v>
      </c>
      <c r="F422" s="35"/>
      <c r="G422" s="6">
        <v>40</v>
      </c>
      <c r="H422" s="35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4" x14ac:dyDescent="0.15">
      <c r="A423" s="35"/>
      <c r="B423" s="35"/>
      <c r="C423" s="35"/>
      <c r="D423" s="35"/>
      <c r="E423" s="5" t="s">
        <v>976</v>
      </c>
      <c r="F423" s="35"/>
      <c r="G423" s="6">
        <v>40</v>
      </c>
      <c r="H423" s="35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4" x14ac:dyDescent="0.15">
      <c r="A424" s="35"/>
      <c r="B424" s="35"/>
      <c r="C424" s="35"/>
      <c r="D424" s="35"/>
      <c r="E424" s="5" t="s">
        <v>977</v>
      </c>
      <c r="F424" s="35"/>
      <c r="G424" s="6">
        <v>39</v>
      </c>
      <c r="H424" s="35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4" x14ac:dyDescent="0.15">
      <c r="A425" s="35"/>
      <c r="B425" s="35"/>
      <c r="C425" s="35"/>
      <c r="D425" s="35"/>
      <c r="E425" s="5" t="s">
        <v>883</v>
      </c>
      <c r="F425" s="35"/>
      <c r="G425" s="6">
        <v>47</v>
      </c>
      <c r="H425" s="35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4" x14ac:dyDescent="0.15">
      <c r="A426" s="35"/>
      <c r="B426" s="35"/>
      <c r="C426" s="35"/>
      <c r="D426" s="35"/>
      <c r="E426" s="5" t="s">
        <v>884</v>
      </c>
      <c r="F426" s="35"/>
      <c r="G426" s="6">
        <v>47</v>
      </c>
      <c r="H426" s="35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3" x14ac:dyDescent="0.15">
      <c r="A427" s="35"/>
      <c r="B427" s="35"/>
      <c r="C427" s="35"/>
      <c r="D427" s="35"/>
      <c r="E427" s="3"/>
      <c r="F427" s="35"/>
      <c r="G427" s="6"/>
      <c r="H427" s="35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4" x14ac:dyDescent="0.15">
      <c r="A428" s="35"/>
      <c r="B428" s="35"/>
      <c r="C428" s="35"/>
      <c r="D428" s="35"/>
      <c r="E428" s="3" t="s">
        <v>52</v>
      </c>
      <c r="F428" s="35"/>
      <c r="G428" s="6"/>
      <c r="H428" s="35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4" x14ac:dyDescent="0.15">
      <c r="A429" s="35"/>
      <c r="B429" s="35"/>
      <c r="C429" s="35"/>
      <c r="D429" s="35"/>
      <c r="E429" s="5" t="s">
        <v>978</v>
      </c>
      <c r="F429" s="35"/>
      <c r="G429" s="6">
        <v>152</v>
      </c>
      <c r="H429" s="35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4" x14ac:dyDescent="0.15">
      <c r="A430" s="35"/>
      <c r="B430" s="35"/>
      <c r="C430" s="35"/>
      <c r="D430" s="35"/>
      <c r="E430" s="5" t="s">
        <v>979</v>
      </c>
      <c r="F430" s="35"/>
      <c r="G430" s="6">
        <v>26</v>
      </c>
      <c r="H430" s="35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4" x14ac:dyDescent="0.15">
      <c r="A431" s="35"/>
      <c r="B431" s="35"/>
      <c r="C431" s="35"/>
      <c r="D431" s="35"/>
      <c r="E431" s="5" t="s">
        <v>980</v>
      </c>
      <c r="F431" s="35"/>
      <c r="G431" s="6">
        <v>17</v>
      </c>
      <c r="H431" s="35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4" x14ac:dyDescent="0.15">
      <c r="A432" s="35"/>
      <c r="B432" s="35"/>
      <c r="C432" s="35"/>
      <c r="D432" s="35"/>
      <c r="E432" s="5" t="s">
        <v>981</v>
      </c>
      <c r="F432" s="35"/>
      <c r="G432" s="6">
        <v>22</v>
      </c>
      <c r="H432" s="35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4" x14ac:dyDescent="0.15">
      <c r="A433" s="35"/>
      <c r="B433" s="35"/>
      <c r="C433" s="35"/>
      <c r="D433" s="35"/>
      <c r="E433" s="5" t="s">
        <v>982</v>
      </c>
      <c r="F433" s="35"/>
      <c r="G433" s="6">
        <v>24</v>
      </c>
      <c r="H433" s="35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3" x14ac:dyDescent="0.15">
      <c r="A434" s="35"/>
      <c r="B434" s="35"/>
      <c r="C434" s="35"/>
      <c r="D434" s="35"/>
      <c r="E434" s="3"/>
      <c r="F434" s="35"/>
      <c r="G434" s="6"/>
      <c r="H434" s="35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4" x14ac:dyDescent="0.15">
      <c r="A435" s="35"/>
      <c r="B435" s="35"/>
      <c r="C435" s="35"/>
      <c r="D435" s="35"/>
      <c r="E435" s="3" t="s">
        <v>58</v>
      </c>
      <c r="F435" s="35"/>
      <c r="G435" s="6"/>
      <c r="H435" s="35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4" x14ac:dyDescent="0.15">
      <c r="A436" s="35"/>
      <c r="B436" s="35"/>
      <c r="C436" s="35"/>
      <c r="D436" s="35"/>
      <c r="E436" s="5" t="s">
        <v>983</v>
      </c>
      <c r="F436" s="35"/>
      <c r="G436" s="6">
        <f>22+27+20</f>
        <v>69</v>
      </c>
      <c r="H436" s="35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3" x14ac:dyDescent="0.15">
      <c r="A437" s="35"/>
      <c r="B437" s="35"/>
      <c r="C437" s="35"/>
      <c r="D437" s="35"/>
      <c r="E437" s="3"/>
      <c r="F437" s="35"/>
      <c r="G437" s="6"/>
      <c r="H437" s="35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4" x14ac:dyDescent="0.15">
      <c r="A438" s="35"/>
      <c r="B438" s="35"/>
      <c r="C438" s="35"/>
      <c r="D438" s="35"/>
      <c r="E438" s="3" t="s">
        <v>228</v>
      </c>
      <c r="F438" s="35"/>
      <c r="G438" s="6"/>
      <c r="H438" s="35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4" x14ac:dyDescent="0.15">
      <c r="A439" s="34"/>
      <c r="B439" s="34"/>
      <c r="C439" s="34"/>
      <c r="D439" s="34"/>
      <c r="E439" s="5" t="s">
        <v>984</v>
      </c>
      <c r="F439" s="34"/>
      <c r="G439" s="6">
        <v>3</v>
      </c>
      <c r="H439" s="3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4" x14ac:dyDescent="0.15">
      <c r="A440" s="40" t="s">
        <v>985</v>
      </c>
      <c r="B440" s="36" t="s">
        <v>38</v>
      </c>
      <c r="C440" s="36" t="s">
        <v>530</v>
      </c>
      <c r="D440" s="37" t="s">
        <v>531</v>
      </c>
      <c r="E440" s="5" t="s">
        <v>924</v>
      </c>
      <c r="F440" s="33">
        <v>4</v>
      </c>
      <c r="G440" s="6"/>
      <c r="H440" s="33">
        <f>SUM(G440:G448)</f>
        <v>308</v>
      </c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4" x14ac:dyDescent="0.15">
      <c r="A441" s="35"/>
      <c r="B441" s="35"/>
      <c r="C441" s="35"/>
      <c r="D441" s="35"/>
      <c r="E441" s="5" t="s">
        <v>986</v>
      </c>
      <c r="F441" s="35"/>
      <c r="G441" s="6">
        <v>145</v>
      </c>
      <c r="H441" s="35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3" x14ac:dyDescent="0.15">
      <c r="A442" s="35"/>
      <c r="B442" s="35"/>
      <c r="C442" s="35"/>
      <c r="D442" s="35"/>
      <c r="E442" s="3"/>
      <c r="F442" s="35"/>
      <c r="G442" s="6"/>
      <c r="H442" s="35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4" x14ac:dyDescent="0.15">
      <c r="A443" s="35"/>
      <c r="B443" s="35"/>
      <c r="C443" s="35"/>
      <c r="D443" s="35"/>
      <c r="E443" s="3" t="s">
        <v>43</v>
      </c>
      <c r="F443" s="35"/>
      <c r="G443" s="6"/>
      <c r="H443" s="35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4" x14ac:dyDescent="0.15">
      <c r="A444" s="35"/>
      <c r="B444" s="35"/>
      <c r="C444" s="35"/>
      <c r="D444" s="35"/>
      <c r="E444" s="5" t="s">
        <v>818</v>
      </c>
      <c r="F444" s="35"/>
      <c r="G444" s="6">
        <v>47</v>
      </c>
      <c r="H444" s="35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4" x14ac:dyDescent="0.15">
      <c r="A445" s="35"/>
      <c r="B445" s="35"/>
      <c r="C445" s="35"/>
      <c r="D445" s="35"/>
      <c r="E445" s="5" t="s">
        <v>927</v>
      </c>
      <c r="F445" s="35"/>
      <c r="G445" s="6">
        <v>46</v>
      </c>
      <c r="H445" s="35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3" x14ac:dyDescent="0.15">
      <c r="A446" s="35"/>
      <c r="B446" s="35"/>
      <c r="C446" s="35"/>
      <c r="D446" s="35"/>
      <c r="E446" s="3"/>
      <c r="F446" s="35"/>
      <c r="G446" s="6"/>
      <c r="H446" s="35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4" x14ac:dyDescent="0.15">
      <c r="A447" s="35"/>
      <c r="B447" s="35"/>
      <c r="C447" s="35"/>
      <c r="D447" s="35"/>
      <c r="E447" s="3" t="s">
        <v>58</v>
      </c>
      <c r="F447" s="35"/>
      <c r="G447" s="6"/>
      <c r="H447" s="35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4" x14ac:dyDescent="0.15">
      <c r="A448" s="34"/>
      <c r="B448" s="34"/>
      <c r="C448" s="34"/>
      <c r="D448" s="34"/>
      <c r="E448" s="5" t="s">
        <v>987</v>
      </c>
      <c r="F448" s="34"/>
      <c r="G448" s="6">
        <v>70</v>
      </c>
      <c r="H448" s="3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4" x14ac:dyDescent="0.15">
      <c r="A449" s="39" t="s">
        <v>541</v>
      </c>
      <c r="B449" s="36" t="s">
        <v>22</v>
      </c>
      <c r="C449" s="36" t="s">
        <v>545</v>
      </c>
      <c r="D449" s="37" t="s">
        <v>546</v>
      </c>
      <c r="E449" s="3" t="s">
        <v>113</v>
      </c>
      <c r="F449" s="33">
        <v>10</v>
      </c>
      <c r="G449" s="6"/>
      <c r="H449" s="33">
        <f>SUM(G449:G465)</f>
        <v>1177</v>
      </c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4" x14ac:dyDescent="0.15">
      <c r="A450" s="35"/>
      <c r="B450" s="35"/>
      <c r="C450" s="35"/>
      <c r="D450" s="35"/>
      <c r="E450" s="5" t="s">
        <v>988</v>
      </c>
      <c r="F450" s="35"/>
      <c r="G450" s="6">
        <v>351</v>
      </c>
      <c r="H450" s="35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3" x14ac:dyDescent="0.15">
      <c r="A451" s="35"/>
      <c r="B451" s="35"/>
      <c r="C451" s="35"/>
      <c r="D451" s="35"/>
      <c r="E451" s="3"/>
      <c r="F451" s="35"/>
      <c r="G451" s="6"/>
      <c r="H451" s="35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4" x14ac:dyDescent="0.15">
      <c r="A452" s="35"/>
      <c r="B452" s="35"/>
      <c r="C452" s="35"/>
      <c r="D452" s="35"/>
      <c r="E452" s="3" t="s">
        <v>66</v>
      </c>
      <c r="F452" s="35"/>
      <c r="G452" s="6"/>
      <c r="H452" s="35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4" x14ac:dyDescent="0.15">
      <c r="A453" s="35"/>
      <c r="B453" s="35"/>
      <c r="C453" s="35"/>
      <c r="D453" s="35"/>
      <c r="E453" s="5" t="s">
        <v>989</v>
      </c>
      <c r="F453" s="35"/>
      <c r="G453" s="6">
        <v>160</v>
      </c>
      <c r="H453" s="35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4" x14ac:dyDescent="0.15">
      <c r="A454" s="35"/>
      <c r="B454" s="35"/>
      <c r="C454" s="35"/>
      <c r="D454" s="35"/>
      <c r="E454" s="5" t="s">
        <v>903</v>
      </c>
      <c r="F454" s="35"/>
      <c r="G454" s="6">
        <v>194</v>
      </c>
      <c r="H454" s="35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4" x14ac:dyDescent="0.15">
      <c r="A455" s="35"/>
      <c r="B455" s="35"/>
      <c r="C455" s="35"/>
      <c r="D455" s="35"/>
      <c r="E455" s="5" t="s">
        <v>904</v>
      </c>
      <c r="F455" s="35"/>
      <c r="G455" s="6">
        <v>39</v>
      </c>
      <c r="H455" s="35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3" x14ac:dyDescent="0.15">
      <c r="A456" s="35"/>
      <c r="B456" s="35"/>
      <c r="C456" s="35"/>
      <c r="D456" s="35"/>
      <c r="E456" s="3"/>
      <c r="F456" s="35"/>
      <c r="G456" s="6"/>
      <c r="H456" s="35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4" x14ac:dyDescent="0.15">
      <c r="A457" s="35"/>
      <c r="B457" s="35"/>
      <c r="C457" s="35"/>
      <c r="D457" s="35"/>
      <c r="E457" s="3" t="s">
        <v>43</v>
      </c>
      <c r="F457" s="35"/>
      <c r="G457" s="6"/>
      <c r="H457" s="35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4" x14ac:dyDescent="0.15">
      <c r="A458" s="35"/>
      <c r="B458" s="35"/>
      <c r="C458" s="35"/>
      <c r="D458" s="35"/>
      <c r="E458" s="5" t="s">
        <v>907</v>
      </c>
      <c r="F458" s="35"/>
      <c r="G458" s="6">
        <v>96</v>
      </c>
      <c r="H458" s="35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4" x14ac:dyDescent="0.15">
      <c r="A459" s="35"/>
      <c r="B459" s="35"/>
      <c r="C459" s="35"/>
      <c r="D459" s="35"/>
      <c r="E459" s="5" t="s">
        <v>718</v>
      </c>
      <c r="F459" s="35"/>
      <c r="G459" s="6">
        <v>46</v>
      </c>
      <c r="H459" s="35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4" x14ac:dyDescent="0.15">
      <c r="A460" s="35"/>
      <c r="B460" s="35"/>
      <c r="C460" s="35"/>
      <c r="D460" s="35"/>
      <c r="E460" s="5" t="s">
        <v>990</v>
      </c>
      <c r="F460" s="35"/>
      <c r="G460" s="6">
        <v>46</v>
      </c>
      <c r="H460" s="35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4" x14ac:dyDescent="0.15">
      <c r="A461" s="35"/>
      <c r="B461" s="35"/>
      <c r="C461" s="35"/>
      <c r="D461" s="35"/>
      <c r="E461" s="5" t="s">
        <v>991</v>
      </c>
      <c r="F461" s="35"/>
      <c r="G461" s="6">
        <v>46</v>
      </c>
      <c r="H461" s="35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4" x14ac:dyDescent="0.15">
      <c r="A462" s="35"/>
      <c r="B462" s="35"/>
      <c r="C462" s="35"/>
      <c r="D462" s="35"/>
      <c r="E462" s="5" t="s">
        <v>911</v>
      </c>
      <c r="F462" s="35"/>
      <c r="G462" s="6">
        <v>47</v>
      </c>
      <c r="H462" s="35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3" x14ac:dyDescent="0.15">
      <c r="A463" s="35"/>
      <c r="B463" s="35"/>
      <c r="C463" s="35"/>
      <c r="D463" s="35"/>
      <c r="E463" s="3"/>
      <c r="F463" s="35"/>
      <c r="G463" s="6"/>
      <c r="H463" s="35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4" x14ac:dyDescent="0.15">
      <c r="A464" s="35"/>
      <c r="B464" s="35"/>
      <c r="C464" s="35"/>
      <c r="D464" s="35"/>
      <c r="E464" s="3" t="s">
        <v>52</v>
      </c>
      <c r="F464" s="35"/>
      <c r="G464" s="6"/>
      <c r="H464" s="35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4" x14ac:dyDescent="0.15">
      <c r="A465" s="34"/>
      <c r="B465" s="34"/>
      <c r="C465" s="34"/>
      <c r="D465" s="34"/>
      <c r="E465" s="5" t="s">
        <v>978</v>
      </c>
      <c r="F465" s="34"/>
      <c r="G465" s="6">
        <f>40+40+40+32</f>
        <v>152</v>
      </c>
      <c r="H465" s="3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4" x14ac:dyDescent="0.15">
      <c r="A466" s="40" t="s">
        <v>992</v>
      </c>
      <c r="B466" s="38" t="s">
        <v>993</v>
      </c>
      <c r="C466" s="36" t="s">
        <v>567</v>
      </c>
      <c r="D466" s="37" t="s">
        <v>568</v>
      </c>
      <c r="E466" s="3" t="s">
        <v>43</v>
      </c>
      <c r="F466" s="33">
        <v>1</v>
      </c>
      <c r="G466" s="6"/>
      <c r="H466" s="33">
        <f>SUM(G466:G467)</f>
        <v>47</v>
      </c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4" x14ac:dyDescent="0.15">
      <c r="A467" s="34"/>
      <c r="B467" s="34"/>
      <c r="C467" s="34"/>
      <c r="D467" s="34"/>
      <c r="E467" s="5" t="s">
        <v>818</v>
      </c>
      <c r="F467" s="34"/>
      <c r="G467" s="6">
        <v>47</v>
      </c>
      <c r="H467" s="3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4" x14ac:dyDescent="0.15">
      <c r="A468" s="40" t="s">
        <v>994</v>
      </c>
      <c r="B468" s="38" t="s">
        <v>995</v>
      </c>
      <c r="C468" s="36" t="s">
        <v>574</v>
      </c>
      <c r="D468" s="37" t="s">
        <v>575</v>
      </c>
      <c r="E468" s="3" t="s">
        <v>43</v>
      </c>
      <c r="F468" s="33">
        <v>6</v>
      </c>
      <c r="G468" s="6"/>
      <c r="H468" s="33">
        <f>SUM(G468:G474)</f>
        <v>283</v>
      </c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4" x14ac:dyDescent="0.15">
      <c r="A469" s="35"/>
      <c r="B469" s="35"/>
      <c r="C469" s="35"/>
      <c r="D469" s="35"/>
      <c r="E469" s="5" t="s">
        <v>996</v>
      </c>
      <c r="F469" s="35"/>
      <c r="G469" s="6">
        <v>51</v>
      </c>
      <c r="H469" s="35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4" x14ac:dyDescent="0.15">
      <c r="A470" s="35"/>
      <c r="B470" s="35"/>
      <c r="C470" s="35"/>
      <c r="D470" s="35"/>
      <c r="E470" s="5" t="s">
        <v>964</v>
      </c>
      <c r="F470" s="35"/>
      <c r="G470" s="6">
        <v>43</v>
      </c>
      <c r="H470" s="35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4" x14ac:dyDescent="0.15">
      <c r="A471" s="35"/>
      <c r="B471" s="35"/>
      <c r="C471" s="35"/>
      <c r="D471" s="35"/>
      <c r="E471" s="5" t="s">
        <v>997</v>
      </c>
      <c r="F471" s="35"/>
      <c r="G471" s="6">
        <v>50</v>
      </c>
      <c r="H471" s="35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4" x14ac:dyDescent="0.15">
      <c r="A472" s="35"/>
      <c r="B472" s="35"/>
      <c r="C472" s="35"/>
      <c r="D472" s="35"/>
      <c r="E472" s="5" t="s">
        <v>998</v>
      </c>
      <c r="F472" s="35"/>
      <c r="G472" s="6">
        <v>46</v>
      </c>
      <c r="H472" s="35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4" x14ac:dyDescent="0.15">
      <c r="A473" s="35"/>
      <c r="B473" s="35"/>
      <c r="C473" s="35"/>
      <c r="D473" s="35"/>
      <c r="E473" s="5" t="s">
        <v>818</v>
      </c>
      <c r="F473" s="35"/>
      <c r="G473" s="6">
        <v>47</v>
      </c>
      <c r="H473" s="35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4" x14ac:dyDescent="0.15">
      <c r="A474" s="34"/>
      <c r="B474" s="34"/>
      <c r="C474" s="34"/>
      <c r="D474" s="34"/>
      <c r="E474" s="5" t="s">
        <v>750</v>
      </c>
      <c r="F474" s="34"/>
      <c r="G474" s="6">
        <v>46</v>
      </c>
      <c r="H474" s="3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4" x14ac:dyDescent="0.15">
      <c r="A475" s="40" t="s">
        <v>999</v>
      </c>
      <c r="B475" s="40" t="s">
        <v>1000</v>
      </c>
      <c r="C475" s="36" t="s">
        <v>585</v>
      </c>
      <c r="D475" s="37" t="s">
        <v>588</v>
      </c>
      <c r="E475" s="3" t="s">
        <v>113</v>
      </c>
      <c r="F475" s="33">
        <v>9</v>
      </c>
      <c r="G475" s="6"/>
      <c r="H475" s="33">
        <f>SUM(G475:G494)</f>
        <v>692</v>
      </c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4" x14ac:dyDescent="0.15">
      <c r="A476" s="35"/>
      <c r="B476" s="35"/>
      <c r="C476" s="35"/>
      <c r="D476" s="35"/>
      <c r="E476" s="5" t="s">
        <v>1001</v>
      </c>
      <c r="F476" s="35"/>
      <c r="G476" s="6">
        <f>295+66</f>
        <v>361</v>
      </c>
      <c r="H476" s="35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3" x14ac:dyDescent="0.15">
      <c r="A477" s="35"/>
      <c r="B477" s="35"/>
      <c r="C477" s="35"/>
      <c r="D477" s="35"/>
      <c r="E477" s="3"/>
      <c r="F477" s="35"/>
      <c r="G477" s="6"/>
      <c r="H477" s="35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4" x14ac:dyDescent="0.15">
      <c r="A478" s="35"/>
      <c r="B478" s="35"/>
      <c r="C478" s="35"/>
      <c r="D478" s="35"/>
      <c r="E478" s="3" t="s">
        <v>66</v>
      </c>
      <c r="F478" s="35"/>
      <c r="G478" s="6"/>
      <c r="H478" s="35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4" x14ac:dyDescent="0.15">
      <c r="A479" s="35"/>
      <c r="B479" s="35"/>
      <c r="C479" s="35"/>
      <c r="D479" s="35"/>
      <c r="E479" s="5" t="s">
        <v>1002</v>
      </c>
      <c r="F479" s="35"/>
      <c r="G479" s="6">
        <f>40+36+39</f>
        <v>115</v>
      </c>
      <c r="H479" s="35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3" x14ac:dyDescent="0.15">
      <c r="A480" s="35"/>
      <c r="B480" s="35"/>
      <c r="C480" s="35"/>
      <c r="D480" s="35"/>
      <c r="E480" s="3"/>
      <c r="F480" s="35"/>
      <c r="G480" s="6"/>
      <c r="H480" s="35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4" x14ac:dyDescent="0.15">
      <c r="A481" s="35"/>
      <c r="B481" s="35"/>
      <c r="C481" s="35"/>
      <c r="D481" s="35"/>
      <c r="E481" s="3" t="s">
        <v>43</v>
      </c>
      <c r="F481" s="35"/>
      <c r="G481" s="6"/>
      <c r="H481" s="35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4" x14ac:dyDescent="0.15">
      <c r="A482" s="35"/>
      <c r="B482" s="35"/>
      <c r="C482" s="35"/>
      <c r="D482" s="35"/>
      <c r="E482" s="5" t="s">
        <v>1003</v>
      </c>
      <c r="F482" s="35"/>
      <c r="G482" s="6">
        <v>46</v>
      </c>
      <c r="H482" s="35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3" x14ac:dyDescent="0.15">
      <c r="A483" s="35"/>
      <c r="B483" s="35"/>
      <c r="C483" s="35"/>
      <c r="D483" s="35"/>
      <c r="E483" s="3"/>
      <c r="F483" s="35"/>
      <c r="G483" s="6"/>
      <c r="H483" s="35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4" x14ac:dyDescent="0.15">
      <c r="A484" s="35"/>
      <c r="B484" s="35"/>
      <c r="C484" s="35"/>
      <c r="D484" s="35"/>
      <c r="E484" s="3" t="s">
        <v>52</v>
      </c>
      <c r="F484" s="35"/>
      <c r="G484" s="6"/>
      <c r="H484" s="35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28" x14ac:dyDescent="0.15">
      <c r="A485" s="35"/>
      <c r="B485" s="35"/>
      <c r="C485" s="35"/>
      <c r="D485" s="35"/>
      <c r="E485" s="5" t="s">
        <v>1004</v>
      </c>
      <c r="F485" s="35"/>
      <c r="G485" s="6">
        <v>19</v>
      </c>
      <c r="H485" s="35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4" x14ac:dyDescent="0.15">
      <c r="A486" s="35"/>
      <c r="B486" s="35"/>
      <c r="C486" s="35"/>
      <c r="D486" s="35"/>
      <c r="E486" s="5" t="s">
        <v>1005</v>
      </c>
      <c r="F486" s="35"/>
      <c r="G486" s="6">
        <v>13</v>
      </c>
      <c r="H486" s="35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4" x14ac:dyDescent="0.15">
      <c r="A487" s="35"/>
      <c r="B487" s="35"/>
      <c r="C487" s="35"/>
      <c r="D487" s="35"/>
      <c r="E487" s="5" t="s">
        <v>1006</v>
      </c>
      <c r="F487" s="35"/>
      <c r="G487" s="6">
        <v>41</v>
      </c>
      <c r="H487" s="35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4" x14ac:dyDescent="0.15">
      <c r="A488" s="35"/>
      <c r="B488" s="35"/>
      <c r="C488" s="35"/>
      <c r="D488" s="35"/>
      <c r="E488" s="5" t="s">
        <v>1007</v>
      </c>
      <c r="F488" s="35"/>
      <c r="G488" s="6">
        <v>25</v>
      </c>
      <c r="H488" s="35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3" x14ac:dyDescent="0.15">
      <c r="A489" s="35"/>
      <c r="B489" s="35"/>
      <c r="C489" s="35"/>
      <c r="D489" s="35"/>
      <c r="E489" s="3"/>
      <c r="F489" s="35"/>
      <c r="G489" s="6"/>
      <c r="H489" s="35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4" x14ac:dyDescent="0.15">
      <c r="A490" s="35"/>
      <c r="B490" s="35"/>
      <c r="C490" s="35"/>
      <c r="D490" s="35"/>
      <c r="E490" s="3" t="s">
        <v>56</v>
      </c>
      <c r="F490" s="35"/>
      <c r="G490" s="6"/>
      <c r="H490" s="35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4" x14ac:dyDescent="0.15">
      <c r="A491" s="35"/>
      <c r="B491" s="35"/>
      <c r="C491" s="35"/>
      <c r="D491" s="35"/>
      <c r="E491" s="5" t="s">
        <v>1008</v>
      </c>
      <c r="F491" s="35"/>
      <c r="G491" s="6">
        <v>2</v>
      </c>
      <c r="H491" s="35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3" x14ac:dyDescent="0.15">
      <c r="A492" s="35"/>
      <c r="B492" s="35"/>
      <c r="C492" s="35"/>
      <c r="D492" s="35"/>
      <c r="E492" s="3"/>
      <c r="F492" s="35"/>
      <c r="G492" s="6"/>
      <c r="H492" s="35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4" x14ac:dyDescent="0.15">
      <c r="A493" s="35"/>
      <c r="B493" s="35"/>
      <c r="C493" s="35"/>
      <c r="D493" s="35"/>
      <c r="E493" s="3" t="s">
        <v>58</v>
      </c>
      <c r="F493" s="35"/>
      <c r="G493" s="6"/>
      <c r="H493" s="35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4" x14ac:dyDescent="0.15">
      <c r="A494" s="34"/>
      <c r="B494" s="34"/>
      <c r="C494" s="34"/>
      <c r="D494" s="34"/>
      <c r="E494" s="5" t="s">
        <v>1009</v>
      </c>
      <c r="F494" s="34"/>
      <c r="G494" s="6">
        <v>70</v>
      </c>
      <c r="H494" s="3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4" x14ac:dyDescent="0.15">
      <c r="A495" s="40" t="s">
        <v>1010</v>
      </c>
      <c r="B495" s="38" t="s">
        <v>1011</v>
      </c>
      <c r="C495" s="36" t="s">
        <v>609</v>
      </c>
      <c r="D495" s="37" t="s">
        <v>611</v>
      </c>
      <c r="E495" s="3" t="s">
        <v>66</v>
      </c>
      <c r="F495" s="33">
        <v>11</v>
      </c>
      <c r="G495" s="6"/>
      <c r="H495" s="33">
        <f>SUM(G495:G516)</f>
        <v>1151</v>
      </c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4" x14ac:dyDescent="0.15">
      <c r="A496" s="35"/>
      <c r="B496" s="35"/>
      <c r="C496" s="35"/>
      <c r="D496" s="35"/>
      <c r="E496" s="5" t="s">
        <v>1012</v>
      </c>
      <c r="F496" s="35"/>
      <c r="G496" s="6">
        <f>298+22</f>
        <v>320</v>
      </c>
      <c r="H496" s="35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4" x14ac:dyDescent="0.15">
      <c r="A497" s="35"/>
      <c r="B497" s="35"/>
      <c r="C497" s="35"/>
      <c r="D497" s="35"/>
      <c r="E497" s="5" t="s">
        <v>989</v>
      </c>
      <c r="F497" s="35"/>
      <c r="G497" s="6">
        <v>160</v>
      </c>
      <c r="H497" s="35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4" x14ac:dyDescent="0.15">
      <c r="A498" s="35"/>
      <c r="B498" s="35"/>
      <c r="C498" s="35"/>
      <c r="D498" s="35"/>
      <c r="E498" s="5" t="s">
        <v>986</v>
      </c>
      <c r="F498" s="35"/>
      <c r="G498" s="6">
        <v>145</v>
      </c>
      <c r="H498" s="35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4" x14ac:dyDescent="0.15">
      <c r="A499" s="35"/>
      <c r="B499" s="35"/>
      <c r="C499" s="35"/>
      <c r="D499" s="35"/>
      <c r="E499" s="5" t="s">
        <v>1013</v>
      </c>
      <c r="F499" s="35"/>
      <c r="G499" s="6">
        <v>115</v>
      </c>
      <c r="H499" s="35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4" x14ac:dyDescent="0.15">
      <c r="A500" s="35"/>
      <c r="B500" s="35"/>
      <c r="C500" s="35"/>
      <c r="D500" s="35"/>
      <c r="E500" s="5" t="s">
        <v>804</v>
      </c>
      <c r="F500" s="35"/>
      <c r="G500" s="6">
        <v>147</v>
      </c>
      <c r="H500" s="35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3" x14ac:dyDescent="0.15">
      <c r="A501" s="35"/>
      <c r="B501" s="35"/>
      <c r="C501" s="35"/>
      <c r="D501" s="35"/>
      <c r="E501" s="3"/>
      <c r="F501" s="35"/>
      <c r="G501" s="6"/>
      <c r="H501" s="35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4" x14ac:dyDescent="0.15">
      <c r="A502" s="35"/>
      <c r="B502" s="35"/>
      <c r="C502" s="35"/>
      <c r="D502" s="35"/>
      <c r="E502" s="3" t="s">
        <v>76</v>
      </c>
      <c r="F502" s="35"/>
      <c r="G502" s="6"/>
      <c r="H502" s="35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4" x14ac:dyDescent="0.15">
      <c r="A503" s="35"/>
      <c r="B503" s="35"/>
      <c r="C503" s="35"/>
      <c r="D503" s="35"/>
      <c r="E503" s="5" t="s">
        <v>814</v>
      </c>
      <c r="F503" s="35"/>
      <c r="G503" s="6">
        <v>46</v>
      </c>
      <c r="H503" s="35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3" x14ac:dyDescent="0.15">
      <c r="A504" s="35"/>
      <c r="B504" s="35"/>
      <c r="C504" s="35"/>
      <c r="D504" s="35"/>
      <c r="E504" s="3"/>
      <c r="F504" s="35"/>
      <c r="G504" s="6"/>
      <c r="H504" s="35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4" x14ac:dyDescent="0.15">
      <c r="A505" s="35"/>
      <c r="B505" s="35"/>
      <c r="C505" s="35"/>
      <c r="D505" s="35"/>
      <c r="E505" s="3" t="s">
        <v>43</v>
      </c>
      <c r="F505" s="35"/>
      <c r="G505" s="6"/>
      <c r="H505" s="35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4" x14ac:dyDescent="0.15">
      <c r="A506" s="35"/>
      <c r="B506" s="35"/>
      <c r="C506" s="35"/>
      <c r="D506" s="35"/>
      <c r="E506" s="5" t="s">
        <v>821</v>
      </c>
      <c r="F506" s="35"/>
      <c r="G506" s="6">
        <v>51</v>
      </c>
      <c r="H506" s="35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3" x14ac:dyDescent="0.15">
      <c r="A507" s="35"/>
      <c r="B507" s="35"/>
      <c r="C507" s="35"/>
      <c r="D507" s="35"/>
      <c r="E507" s="3"/>
      <c r="F507" s="35"/>
      <c r="G507" s="6"/>
      <c r="H507" s="35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4" x14ac:dyDescent="0.15">
      <c r="A508" s="35"/>
      <c r="B508" s="35"/>
      <c r="C508" s="35"/>
      <c r="D508" s="35"/>
      <c r="E508" s="3" t="s">
        <v>175</v>
      </c>
      <c r="F508" s="35"/>
      <c r="G508" s="6"/>
      <c r="H508" s="35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4" x14ac:dyDescent="0.15">
      <c r="A509" s="35"/>
      <c r="B509" s="35"/>
      <c r="C509" s="35"/>
      <c r="D509" s="35"/>
      <c r="E509" s="5" t="s">
        <v>1014</v>
      </c>
      <c r="F509" s="35"/>
      <c r="G509" s="6">
        <v>47</v>
      </c>
      <c r="H509" s="35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3" x14ac:dyDescent="0.15">
      <c r="A510" s="35"/>
      <c r="B510" s="35"/>
      <c r="C510" s="35"/>
      <c r="D510" s="35"/>
      <c r="E510" s="3"/>
      <c r="F510" s="35"/>
      <c r="G510" s="6"/>
      <c r="H510" s="35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4" x14ac:dyDescent="0.15">
      <c r="A511" s="35"/>
      <c r="B511" s="35"/>
      <c r="C511" s="35"/>
      <c r="D511" s="35"/>
      <c r="E511" s="3" t="s">
        <v>52</v>
      </c>
      <c r="F511" s="35"/>
      <c r="G511" s="6"/>
      <c r="H511" s="35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4" x14ac:dyDescent="0.15">
      <c r="A512" s="35"/>
      <c r="B512" s="35"/>
      <c r="C512" s="35"/>
      <c r="D512" s="35"/>
      <c r="E512" s="5" t="s">
        <v>1015</v>
      </c>
      <c r="F512" s="35"/>
      <c r="G512" s="6">
        <v>26</v>
      </c>
      <c r="H512" s="35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4" x14ac:dyDescent="0.15">
      <c r="A513" s="35"/>
      <c r="B513" s="35"/>
      <c r="C513" s="35"/>
      <c r="D513" s="35"/>
      <c r="E513" s="5" t="s">
        <v>1016</v>
      </c>
      <c r="F513" s="35"/>
      <c r="G513" s="6">
        <v>25</v>
      </c>
      <c r="H513" s="35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3" x14ac:dyDescent="0.15">
      <c r="A514" s="35"/>
      <c r="B514" s="35"/>
      <c r="C514" s="35"/>
      <c r="D514" s="35"/>
      <c r="E514" s="3"/>
      <c r="F514" s="35"/>
      <c r="G514" s="6"/>
      <c r="H514" s="35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4" x14ac:dyDescent="0.15">
      <c r="A515" s="35"/>
      <c r="B515" s="35"/>
      <c r="C515" s="35"/>
      <c r="D515" s="35"/>
      <c r="E515" s="3" t="s">
        <v>58</v>
      </c>
      <c r="F515" s="35"/>
      <c r="G515" s="6"/>
      <c r="H515" s="35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4" x14ac:dyDescent="0.15">
      <c r="A516" s="34"/>
      <c r="B516" s="34"/>
      <c r="C516" s="34"/>
      <c r="D516" s="34"/>
      <c r="E516" s="5" t="s">
        <v>1017</v>
      </c>
      <c r="F516" s="34"/>
      <c r="G516" s="6">
        <f>38+9+22</f>
        <v>69</v>
      </c>
      <c r="H516" s="3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3" x14ac:dyDescent="0.15">
      <c r="A517" s="7"/>
      <c r="B517" s="4"/>
      <c r="C517" s="4"/>
      <c r="D517" s="8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3" x14ac:dyDescent="0.15">
      <c r="A518" s="7"/>
      <c r="B518" s="4"/>
      <c r="C518" s="4"/>
      <c r="D518" s="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3" x14ac:dyDescent="0.15">
      <c r="A519" s="7"/>
      <c r="B519" s="4"/>
      <c r="C519" s="4"/>
      <c r="D519" s="8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3" x14ac:dyDescent="0.15">
      <c r="A520" s="7"/>
      <c r="B520" s="4"/>
      <c r="C520" s="4"/>
      <c r="D520" s="8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3" x14ac:dyDescent="0.15">
      <c r="A521" s="7"/>
      <c r="B521" s="4"/>
      <c r="C521" s="4"/>
      <c r="D521" s="8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3" x14ac:dyDescent="0.15">
      <c r="A522" s="7"/>
      <c r="B522" s="4"/>
      <c r="C522" s="4"/>
      <c r="D522" s="8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3" x14ac:dyDescent="0.15">
      <c r="A523" s="7"/>
      <c r="B523" s="4"/>
      <c r="C523" s="4"/>
      <c r="D523" s="8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3" x14ac:dyDescent="0.15">
      <c r="A524" s="7"/>
      <c r="B524" s="4"/>
      <c r="C524" s="4"/>
      <c r="D524" s="8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3" x14ac:dyDescent="0.15">
      <c r="A525" s="7"/>
      <c r="B525" s="4"/>
      <c r="C525" s="4"/>
      <c r="D525" s="8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3" x14ac:dyDescent="0.15">
      <c r="A526" s="7"/>
      <c r="B526" s="4"/>
      <c r="C526" s="4"/>
      <c r="D526" s="8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3" x14ac:dyDescent="0.15">
      <c r="A527" s="7"/>
      <c r="B527" s="4"/>
      <c r="C527" s="4"/>
      <c r="D527" s="8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3" x14ac:dyDescent="0.15">
      <c r="A528" s="7"/>
      <c r="B528" s="4"/>
      <c r="C528" s="4"/>
      <c r="D528" s="8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3" x14ac:dyDescent="0.15">
      <c r="A529" s="7"/>
      <c r="B529" s="4"/>
      <c r="C529" s="4"/>
      <c r="D529" s="8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3" x14ac:dyDescent="0.15">
      <c r="A530" s="7"/>
      <c r="B530" s="4"/>
      <c r="C530" s="4"/>
      <c r="D530" s="8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3" x14ac:dyDescent="0.15">
      <c r="A531" s="7"/>
      <c r="B531" s="4"/>
      <c r="C531" s="4"/>
      <c r="D531" s="8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3" x14ac:dyDescent="0.15">
      <c r="A532" s="7"/>
      <c r="B532" s="4"/>
      <c r="C532" s="4"/>
      <c r="D532" s="8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3" x14ac:dyDescent="0.15">
      <c r="A533" s="7"/>
      <c r="B533" s="4"/>
      <c r="C533" s="4"/>
      <c r="D533" s="8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3" x14ac:dyDescent="0.15">
      <c r="A534" s="7"/>
      <c r="B534" s="4"/>
      <c r="C534" s="4"/>
      <c r="D534" s="8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3" x14ac:dyDescent="0.15">
      <c r="A535" s="7"/>
      <c r="B535" s="4"/>
      <c r="C535" s="4"/>
      <c r="D535" s="8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3" x14ac:dyDescent="0.15">
      <c r="A536" s="7"/>
      <c r="B536" s="4"/>
      <c r="C536" s="4"/>
      <c r="D536" s="8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3" x14ac:dyDescent="0.15">
      <c r="A537" s="7"/>
      <c r="B537" s="4"/>
      <c r="C537" s="4"/>
      <c r="D537" s="8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3" x14ac:dyDescent="0.15">
      <c r="A538" s="7"/>
      <c r="B538" s="4"/>
      <c r="C538" s="4"/>
      <c r="D538" s="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3" x14ac:dyDescent="0.15">
      <c r="A539" s="7"/>
      <c r="B539" s="4"/>
      <c r="C539" s="4"/>
      <c r="D539" s="8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3" x14ac:dyDescent="0.15">
      <c r="A540" s="7"/>
      <c r="B540" s="4"/>
      <c r="C540" s="4"/>
      <c r="D540" s="8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3" x14ac:dyDescent="0.15">
      <c r="A541" s="7"/>
      <c r="B541" s="4"/>
      <c r="C541" s="4"/>
      <c r="D541" s="8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3" x14ac:dyDescent="0.15">
      <c r="A542" s="7"/>
      <c r="B542" s="4"/>
      <c r="C542" s="4"/>
      <c r="D542" s="8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3" x14ac:dyDescent="0.15">
      <c r="A543" s="7"/>
      <c r="B543" s="4"/>
      <c r="C543" s="4"/>
      <c r="D543" s="8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3" x14ac:dyDescent="0.15">
      <c r="A544" s="7"/>
      <c r="B544" s="4"/>
      <c r="C544" s="4"/>
      <c r="D544" s="8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3" x14ac:dyDescent="0.15">
      <c r="A545" s="7"/>
      <c r="B545" s="4"/>
      <c r="C545" s="4"/>
      <c r="D545" s="8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3" x14ac:dyDescent="0.15">
      <c r="A546" s="7"/>
      <c r="B546" s="4"/>
      <c r="C546" s="4"/>
      <c r="D546" s="8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3" x14ac:dyDescent="0.15">
      <c r="A547" s="7"/>
      <c r="B547" s="4"/>
      <c r="C547" s="4"/>
      <c r="D547" s="8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3" x14ac:dyDescent="0.15">
      <c r="A548" s="7"/>
      <c r="B548" s="4"/>
      <c r="C548" s="4"/>
      <c r="D548" s="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3" x14ac:dyDescent="0.15">
      <c r="A549" s="7"/>
      <c r="B549" s="4"/>
      <c r="C549" s="4"/>
      <c r="D549" s="8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3" x14ac:dyDescent="0.15">
      <c r="A550" s="7"/>
      <c r="B550" s="4"/>
      <c r="C550" s="4"/>
      <c r="D550" s="8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3" x14ac:dyDescent="0.15">
      <c r="A551" s="7"/>
      <c r="B551" s="4"/>
      <c r="C551" s="4"/>
      <c r="D551" s="8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3" x14ac:dyDescent="0.15">
      <c r="A552" s="7"/>
      <c r="B552" s="4"/>
      <c r="C552" s="4"/>
      <c r="D552" s="8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3" x14ac:dyDescent="0.15">
      <c r="A553" s="7"/>
      <c r="B553" s="4"/>
      <c r="C553" s="4"/>
      <c r="D553" s="8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3" x14ac:dyDescent="0.15">
      <c r="A554" s="7"/>
      <c r="B554" s="4"/>
      <c r="C554" s="4"/>
      <c r="D554" s="8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3" x14ac:dyDescent="0.15">
      <c r="A555" s="7"/>
      <c r="B555" s="4"/>
      <c r="C555" s="4"/>
      <c r="D555" s="8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3" x14ac:dyDescent="0.15">
      <c r="A556" s="7"/>
      <c r="B556" s="4"/>
      <c r="C556" s="4"/>
      <c r="D556" s="8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3" x14ac:dyDescent="0.15">
      <c r="A557" s="7"/>
      <c r="B557" s="4"/>
      <c r="C557" s="4"/>
      <c r="D557" s="8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3" x14ac:dyDescent="0.15">
      <c r="A558" s="7"/>
      <c r="B558" s="4"/>
      <c r="C558" s="4"/>
      <c r="D558" s="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3" x14ac:dyDescent="0.15">
      <c r="A559" s="7"/>
      <c r="B559" s="4"/>
      <c r="C559" s="4"/>
      <c r="D559" s="8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3" x14ac:dyDescent="0.15">
      <c r="A560" s="7"/>
      <c r="B560" s="4"/>
      <c r="C560" s="4"/>
      <c r="D560" s="8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3" x14ac:dyDescent="0.15">
      <c r="A561" s="7"/>
      <c r="B561" s="4"/>
      <c r="C561" s="4"/>
      <c r="D561" s="8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3" x14ac:dyDescent="0.15">
      <c r="A562" s="7"/>
      <c r="B562" s="4"/>
      <c r="C562" s="4"/>
      <c r="D562" s="8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3" x14ac:dyDescent="0.15">
      <c r="A563" s="7"/>
      <c r="B563" s="4"/>
      <c r="C563" s="4"/>
      <c r="D563" s="8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3" x14ac:dyDescent="0.15">
      <c r="A564" s="7"/>
      <c r="B564" s="4"/>
      <c r="C564" s="4"/>
      <c r="D564" s="8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3" x14ac:dyDescent="0.15">
      <c r="A565" s="7"/>
      <c r="B565" s="4"/>
      <c r="C565" s="4"/>
      <c r="D565" s="8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3" x14ac:dyDescent="0.15">
      <c r="A566" s="7"/>
      <c r="B566" s="4"/>
      <c r="C566" s="4"/>
      <c r="D566" s="8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3" x14ac:dyDescent="0.15">
      <c r="A567" s="7"/>
      <c r="B567" s="4"/>
      <c r="C567" s="4"/>
      <c r="D567" s="8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3" x14ac:dyDescent="0.15">
      <c r="A568" s="7"/>
      <c r="B568" s="4"/>
      <c r="C568" s="4"/>
      <c r="D568" s="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3" x14ac:dyDescent="0.15">
      <c r="A569" s="7"/>
      <c r="B569" s="4"/>
      <c r="C569" s="4"/>
      <c r="D569" s="8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3" x14ac:dyDescent="0.15">
      <c r="A570" s="7"/>
      <c r="B570" s="4"/>
      <c r="C570" s="4"/>
      <c r="D570" s="8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3" x14ac:dyDescent="0.15">
      <c r="A571" s="7"/>
      <c r="B571" s="4"/>
      <c r="C571" s="4"/>
      <c r="D571" s="8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3" x14ac:dyDescent="0.15">
      <c r="A572" s="7"/>
      <c r="B572" s="4"/>
      <c r="C572" s="4"/>
      <c r="D572" s="8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3" x14ac:dyDescent="0.15">
      <c r="A573" s="7"/>
      <c r="B573" s="4"/>
      <c r="C573" s="4"/>
      <c r="D573" s="8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3" x14ac:dyDescent="0.15">
      <c r="A574" s="7"/>
      <c r="B574" s="4"/>
      <c r="C574" s="4"/>
      <c r="D574" s="8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3" x14ac:dyDescent="0.15">
      <c r="A575" s="7"/>
      <c r="B575" s="4"/>
      <c r="C575" s="4"/>
      <c r="D575" s="8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3" x14ac:dyDescent="0.15">
      <c r="A576" s="7"/>
      <c r="B576" s="4"/>
      <c r="C576" s="4"/>
      <c r="D576" s="8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3" x14ac:dyDescent="0.15">
      <c r="A577" s="7"/>
      <c r="B577" s="4"/>
      <c r="C577" s="4"/>
      <c r="D577" s="8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3" x14ac:dyDescent="0.15">
      <c r="A578" s="7"/>
      <c r="B578" s="4"/>
      <c r="C578" s="4"/>
      <c r="D578" s="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3" x14ac:dyDescent="0.15">
      <c r="A579" s="7"/>
      <c r="B579" s="4"/>
      <c r="C579" s="4"/>
      <c r="D579" s="8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3" x14ac:dyDescent="0.15">
      <c r="A580" s="7"/>
      <c r="B580" s="4"/>
      <c r="C580" s="4"/>
      <c r="D580" s="8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3" x14ac:dyDescent="0.15">
      <c r="A581" s="7"/>
      <c r="B581" s="4"/>
      <c r="C581" s="4"/>
      <c r="D581" s="8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3" x14ac:dyDescent="0.15">
      <c r="A582" s="7"/>
      <c r="B582" s="4"/>
      <c r="C582" s="4"/>
      <c r="D582" s="8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3" x14ac:dyDescent="0.15">
      <c r="A583" s="7"/>
      <c r="B583" s="4"/>
      <c r="C583" s="4"/>
      <c r="D583" s="8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3" x14ac:dyDescent="0.15">
      <c r="A584" s="7"/>
      <c r="B584" s="4"/>
      <c r="C584" s="4"/>
      <c r="D584" s="8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3" x14ac:dyDescent="0.15">
      <c r="A585" s="7"/>
      <c r="B585" s="4"/>
      <c r="C585" s="4"/>
      <c r="D585" s="8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3" x14ac:dyDescent="0.15">
      <c r="A586" s="7"/>
      <c r="B586" s="4"/>
      <c r="C586" s="4"/>
      <c r="D586" s="8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3" x14ac:dyDescent="0.15">
      <c r="A587" s="7"/>
      <c r="B587" s="4"/>
      <c r="C587" s="4"/>
      <c r="D587" s="8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3" x14ac:dyDescent="0.15">
      <c r="A588" s="7"/>
      <c r="B588" s="4"/>
      <c r="C588" s="4"/>
      <c r="D588" s="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3" x14ac:dyDescent="0.15">
      <c r="A589" s="7"/>
      <c r="B589" s="4"/>
      <c r="C589" s="4"/>
      <c r="D589" s="8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3" x14ac:dyDescent="0.15">
      <c r="A590" s="7"/>
      <c r="B590" s="4"/>
      <c r="C590" s="4"/>
      <c r="D590" s="8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3" x14ac:dyDescent="0.15">
      <c r="A591" s="7"/>
      <c r="B591" s="4"/>
      <c r="C591" s="4"/>
      <c r="D591" s="8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3" x14ac:dyDescent="0.15">
      <c r="A592" s="7"/>
      <c r="B592" s="4"/>
      <c r="C592" s="4"/>
      <c r="D592" s="8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3" x14ac:dyDescent="0.15">
      <c r="A593" s="7"/>
      <c r="B593" s="4"/>
      <c r="C593" s="4"/>
      <c r="D593" s="8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3" x14ac:dyDescent="0.15">
      <c r="A594" s="7"/>
      <c r="B594" s="4"/>
      <c r="C594" s="4"/>
      <c r="D594" s="8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3" x14ac:dyDescent="0.15">
      <c r="A595" s="7"/>
      <c r="B595" s="4"/>
      <c r="C595" s="4"/>
      <c r="D595" s="8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3" x14ac:dyDescent="0.15">
      <c r="A596" s="7"/>
      <c r="B596" s="4"/>
      <c r="C596" s="4"/>
      <c r="D596" s="8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3" x14ac:dyDescent="0.15">
      <c r="A597" s="7"/>
      <c r="B597" s="4"/>
      <c r="C597" s="4"/>
      <c r="D597" s="8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3" x14ac:dyDescent="0.15">
      <c r="A598" s="7"/>
      <c r="B598" s="4"/>
      <c r="C598" s="4"/>
      <c r="D598" s="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3" x14ac:dyDescent="0.15">
      <c r="A599" s="7"/>
      <c r="B599" s="4"/>
      <c r="C599" s="4"/>
      <c r="D599" s="8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3" x14ac:dyDescent="0.15">
      <c r="A600" s="7"/>
      <c r="B600" s="4"/>
      <c r="C600" s="4"/>
      <c r="D600" s="8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3" x14ac:dyDescent="0.15">
      <c r="A601" s="7"/>
      <c r="B601" s="4"/>
      <c r="C601" s="4"/>
      <c r="D601" s="8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3" x14ac:dyDescent="0.15">
      <c r="A602" s="7"/>
      <c r="B602" s="4"/>
      <c r="C602" s="4"/>
      <c r="D602" s="8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3" x14ac:dyDescent="0.15">
      <c r="A603" s="7"/>
      <c r="B603" s="4"/>
      <c r="C603" s="4"/>
      <c r="D603" s="8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3" x14ac:dyDescent="0.15">
      <c r="A604" s="7"/>
      <c r="B604" s="4"/>
      <c r="C604" s="4"/>
      <c r="D604" s="8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3" x14ac:dyDescent="0.15">
      <c r="A605" s="7"/>
      <c r="B605" s="4"/>
      <c r="C605" s="4"/>
      <c r="D605" s="8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3" x14ac:dyDescent="0.15">
      <c r="A606" s="7"/>
      <c r="B606" s="4"/>
      <c r="C606" s="4"/>
      <c r="D606" s="8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3" x14ac:dyDescent="0.15">
      <c r="A607" s="7"/>
      <c r="B607" s="4"/>
      <c r="C607" s="4"/>
      <c r="D607" s="8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3" x14ac:dyDescent="0.15">
      <c r="A608" s="7"/>
      <c r="B608" s="4"/>
      <c r="C608" s="4"/>
      <c r="D608" s="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3" x14ac:dyDescent="0.15">
      <c r="A609" s="7"/>
      <c r="B609" s="4"/>
      <c r="C609" s="4"/>
      <c r="D609" s="8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3" x14ac:dyDescent="0.15">
      <c r="A610" s="7"/>
      <c r="B610" s="4"/>
      <c r="C610" s="4"/>
      <c r="D610" s="8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3" x14ac:dyDescent="0.15">
      <c r="A611" s="7"/>
      <c r="B611" s="4"/>
      <c r="C611" s="4"/>
      <c r="D611" s="8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3" x14ac:dyDescent="0.15">
      <c r="A612" s="7"/>
      <c r="B612" s="4"/>
      <c r="C612" s="4"/>
      <c r="D612" s="8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3" x14ac:dyDescent="0.15">
      <c r="A613" s="7"/>
      <c r="B613" s="4"/>
      <c r="C613" s="4"/>
      <c r="D613" s="8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3" x14ac:dyDescent="0.15">
      <c r="A614" s="7"/>
      <c r="B614" s="4"/>
      <c r="C614" s="4"/>
      <c r="D614" s="8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3" x14ac:dyDescent="0.15">
      <c r="A615" s="7"/>
      <c r="B615" s="4"/>
      <c r="C615" s="4"/>
      <c r="D615" s="8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3" x14ac:dyDescent="0.15">
      <c r="A616" s="7"/>
      <c r="B616" s="4"/>
      <c r="C616" s="4"/>
      <c r="D616" s="8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3" x14ac:dyDescent="0.15">
      <c r="A617" s="7"/>
      <c r="B617" s="4"/>
      <c r="C617" s="4"/>
      <c r="D617" s="8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3" x14ac:dyDescent="0.15">
      <c r="A618" s="7"/>
      <c r="B618" s="4"/>
      <c r="C618" s="4"/>
      <c r="D618" s="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3" x14ac:dyDescent="0.15">
      <c r="A619" s="7"/>
      <c r="B619" s="4"/>
      <c r="C619" s="4"/>
      <c r="D619" s="8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3" x14ac:dyDescent="0.15">
      <c r="A620" s="7"/>
      <c r="B620" s="4"/>
      <c r="C620" s="4"/>
      <c r="D620" s="8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3" x14ac:dyDescent="0.15">
      <c r="A621" s="7"/>
      <c r="B621" s="4"/>
      <c r="C621" s="4"/>
      <c r="D621" s="8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3" x14ac:dyDescent="0.15">
      <c r="A622" s="7"/>
      <c r="B622" s="4"/>
      <c r="C622" s="4"/>
      <c r="D622" s="8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3" x14ac:dyDescent="0.15">
      <c r="A623" s="7"/>
      <c r="B623" s="4"/>
      <c r="C623" s="4"/>
      <c r="D623" s="8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3" x14ac:dyDescent="0.15">
      <c r="A624" s="7"/>
      <c r="B624" s="4"/>
      <c r="C624" s="4"/>
      <c r="D624" s="8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3" x14ac:dyDescent="0.15">
      <c r="A625" s="7"/>
      <c r="B625" s="4"/>
      <c r="C625" s="4"/>
      <c r="D625" s="8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3" x14ac:dyDescent="0.15">
      <c r="A626" s="7"/>
      <c r="B626" s="4"/>
      <c r="C626" s="4"/>
      <c r="D626" s="8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3" x14ac:dyDescent="0.15">
      <c r="A627" s="7"/>
      <c r="B627" s="4"/>
      <c r="C627" s="4"/>
      <c r="D627" s="8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3" x14ac:dyDescent="0.15">
      <c r="A628" s="7"/>
      <c r="B628" s="4"/>
      <c r="C628" s="4"/>
      <c r="D628" s="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3" x14ac:dyDescent="0.15">
      <c r="A629" s="7"/>
      <c r="B629" s="4"/>
      <c r="C629" s="4"/>
      <c r="D629" s="8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3" x14ac:dyDescent="0.15">
      <c r="A630" s="7"/>
      <c r="B630" s="4"/>
      <c r="C630" s="4"/>
      <c r="D630" s="8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3" x14ac:dyDescent="0.15">
      <c r="A631" s="7"/>
      <c r="B631" s="4"/>
      <c r="C631" s="4"/>
      <c r="D631" s="8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3" x14ac:dyDescent="0.15">
      <c r="A632" s="7"/>
      <c r="B632" s="4"/>
      <c r="C632" s="4"/>
      <c r="D632" s="8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3" x14ac:dyDescent="0.15">
      <c r="A633" s="7"/>
      <c r="B633" s="4"/>
      <c r="C633" s="4"/>
      <c r="D633" s="8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3" x14ac:dyDescent="0.15">
      <c r="A634" s="7"/>
      <c r="B634" s="4"/>
      <c r="C634" s="4"/>
      <c r="D634" s="8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3" x14ac:dyDescent="0.15">
      <c r="A635" s="7"/>
      <c r="B635" s="4"/>
      <c r="C635" s="4"/>
      <c r="D635" s="8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3" x14ac:dyDescent="0.15">
      <c r="A636" s="7"/>
      <c r="B636" s="4"/>
      <c r="C636" s="4"/>
      <c r="D636" s="8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3" x14ac:dyDescent="0.15">
      <c r="A637" s="7"/>
      <c r="B637" s="4"/>
      <c r="C637" s="4"/>
      <c r="D637" s="8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3" x14ac:dyDescent="0.15">
      <c r="A638" s="7"/>
      <c r="B638" s="4"/>
      <c r="C638" s="4"/>
      <c r="D638" s="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3" x14ac:dyDescent="0.15">
      <c r="A639" s="7"/>
      <c r="B639" s="4"/>
      <c r="C639" s="4"/>
      <c r="D639" s="8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3" x14ac:dyDescent="0.15">
      <c r="A640" s="7"/>
      <c r="B640" s="4"/>
      <c r="C640" s="4"/>
      <c r="D640" s="8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3" x14ac:dyDescent="0.15">
      <c r="A641" s="7"/>
      <c r="B641" s="4"/>
      <c r="C641" s="4"/>
      <c r="D641" s="8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3" x14ac:dyDescent="0.15">
      <c r="A642" s="7"/>
      <c r="B642" s="4"/>
      <c r="C642" s="4"/>
      <c r="D642" s="8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3" x14ac:dyDescent="0.15">
      <c r="A643" s="7"/>
      <c r="B643" s="4"/>
      <c r="C643" s="4"/>
      <c r="D643" s="8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3" x14ac:dyDescent="0.15">
      <c r="A644" s="7"/>
      <c r="B644" s="4"/>
      <c r="C644" s="4"/>
      <c r="D644" s="8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3" x14ac:dyDescent="0.15">
      <c r="A645" s="7"/>
      <c r="B645" s="4"/>
      <c r="C645" s="4"/>
      <c r="D645" s="8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3" x14ac:dyDescent="0.15">
      <c r="A646" s="7"/>
      <c r="B646" s="4"/>
      <c r="C646" s="4"/>
      <c r="D646" s="8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3" x14ac:dyDescent="0.15">
      <c r="A647" s="7"/>
      <c r="B647" s="4"/>
      <c r="C647" s="4"/>
      <c r="D647" s="8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3" x14ac:dyDescent="0.15">
      <c r="A648" s="7"/>
      <c r="B648" s="4"/>
      <c r="C648" s="4"/>
      <c r="D648" s="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3" x14ac:dyDescent="0.15">
      <c r="A649" s="7"/>
      <c r="B649" s="4"/>
      <c r="C649" s="4"/>
      <c r="D649" s="8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3" x14ac:dyDescent="0.15">
      <c r="A650" s="7"/>
      <c r="B650" s="4"/>
      <c r="C650" s="4"/>
      <c r="D650" s="8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3" x14ac:dyDescent="0.15">
      <c r="A651" s="7"/>
      <c r="B651" s="4"/>
      <c r="C651" s="4"/>
      <c r="D651" s="8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3" x14ac:dyDescent="0.15">
      <c r="A652" s="7"/>
      <c r="B652" s="4"/>
      <c r="C652" s="4"/>
      <c r="D652" s="8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3" x14ac:dyDescent="0.15">
      <c r="A653" s="7"/>
      <c r="B653" s="4"/>
      <c r="C653" s="4"/>
      <c r="D653" s="8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3" x14ac:dyDescent="0.15">
      <c r="A654" s="7"/>
      <c r="B654" s="4"/>
      <c r="C654" s="4"/>
      <c r="D654" s="8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3" x14ac:dyDescent="0.15">
      <c r="A655" s="7"/>
      <c r="B655" s="4"/>
      <c r="C655" s="4"/>
      <c r="D655" s="8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3" x14ac:dyDescent="0.15">
      <c r="A656" s="7"/>
      <c r="B656" s="4"/>
      <c r="C656" s="4"/>
      <c r="D656" s="8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3" x14ac:dyDescent="0.15">
      <c r="A657" s="7"/>
      <c r="B657" s="4"/>
      <c r="C657" s="4"/>
      <c r="D657" s="8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3" x14ac:dyDescent="0.15">
      <c r="A658" s="7"/>
      <c r="B658" s="4"/>
      <c r="C658" s="4"/>
      <c r="D658" s="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3" x14ac:dyDescent="0.15">
      <c r="A659" s="7"/>
      <c r="B659" s="4"/>
      <c r="C659" s="4"/>
      <c r="D659" s="8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3" x14ac:dyDescent="0.15">
      <c r="A660" s="7"/>
      <c r="B660" s="4"/>
      <c r="C660" s="4"/>
      <c r="D660" s="8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3" x14ac:dyDescent="0.15">
      <c r="A661" s="7"/>
      <c r="B661" s="4"/>
      <c r="C661" s="4"/>
      <c r="D661" s="8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3" x14ac:dyDescent="0.15">
      <c r="A662" s="7"/>
      <c r="B662" s="4"/>
      <c r="C662" s="4"/>
      <c r="D662" s="8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3" x14ac:dyDescent="0.15">
      <c r="A663" s="7"/>
      <c r="B663" s="4"/>
      <c r="C663" s="4"/>
      <c r="D663" s="8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3" x14ac:dyDescent="0.15">
      <c r="A664" s="7"/>
      <c r="B664" s="4"/>
      <c r="C664" s="4"/>
      <c r="D664" s="8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3" x14ac:dyDescent="0.15">
      <c r="A665" s="7"/>
      <c r="B665" s="4"/>
      <c r="C665" s="4"/>
      <c r="D665" s="8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3" x14ac:dyDescent="0.15">
      <c r="A666" s="7"/>
      <c r="B666" s="4"/>
      <c r="C666" s="4"/>
      <c r="D666" s="8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3" x14ac:dyDescent="0.15">
      <c r="A667" s="7"/>
      <c r="B667" s="4"/>
      <c r="C667" s="4"/>
      <c r="D667" s="8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3" x14ac:dyDescent="0.15">
      <c r="A668" s="7"/>
      <c r="B668" s="4"/>
      <c r="C668" s="4"/>
      <c r="D668" s="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3" x14ac:dyDescent="0.15">
      <c r="A669" s="7"/>
      <c r="B669" s="4"/>
      <c r="C669" s="4"/>
      <c r="D669" s="8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3" x14ac:dyDescent="0.15">
      <c r="A670" s="7"/>
      <c r="B670" s="4"/>
      <c r="C670" s="4"/>
      <c r="D670" s="8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3" x14ac:dyDescent="0.15">
      <c r="A671" s="7"/>
      <c r="B671" s="4"/>
      <c r="C671" s="4"/>
      <c r="D671" s="8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3" x14ac:dyDescent="0.15">
      <c r="A672" s="7"/>
      <c r="B672" s="4"/>
      <c r="C672" s="4"/>
      <c r="D672" s="8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3" x14ac:dyDescent="0.15">
      <c r="A673" s="7"/>
      <c r="B673" s="4"/>
      <c r="C673" s="4"/>
      <c r="D673" s="8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3" x14ac:dyDescent="0.15">
      <c r="A674" s="7"/>
      <c r="B674" s="4"/>
      <c r="C674" s="4"/>
      <c r="D674" s="8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3" x14ac:dyDescent="0.15">
      <c r="A675" s="7"/>
      <c r="B675" s="4"/>
      <c r="C675" s="4"/>
      <c r="D675" s="8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3" x14ac:dyDescent="0.15">
      <c r="A676" s="7"/>
      <c r="B676" s="4"/>
      <c r="C676" s="4"/>
      <c r="D676" s="8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3" x14ac:dyDescent="0.15">
      <c r="A677" s="7"/>
      <c r="B677" s="4"/>
      <c r="C677" s="4"/>
      <c r="D677" s="8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3" x14ac:dyDescent="0.15">
      <c r="A678" s="7"/>
      <c r="B678" s="4"/>
      <c r="C678" s="4"/>
      <c r="D678" s="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3" x14ac:dyDescent="0.15">
      <c r="A679" s="7"/>
      <c r="B679" s="4"/>
      <c r="C679" s="4"/>
      <c r="D679" s="8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3" x14ac:dyDescent="0.15">
      <c r="A680" s="7"/>
      <c r="B680" s="4"/>
      <c r="C680" s="4"/>
      <c r="D680" s="8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3" x14ac:dyDescent="0.15">
      <c r="A681" s="7"/>
      <c r="B681" s="4"/>
      <c r="C681" s="4"/>
      <c r="D681" s="8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3" x14ac:dyDescent="0.15">
      <c r="A682" s="7"/>
      <c r="B682" s="4"/>
      <c r="C682" s="4"/>
      <c r="D682" s="8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3" x14ac:dyDescent="0.15">
      <c r="A683" s="7"/>
      <c r="B683" s="4"/>
      <c r="C683" s="4"/>
      <c r="D683" s="8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3" x14ac:dyDescent="0.15">
      <c r="A684" s="7"/>
      <c r="B684" s="4"/>
      <c r="C684" s="4"/>
      <c r="D684" s="8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3" x14ac:dyDescent="0.15">
      <c r="A685" s="7"/>
      <c r="B685" s="4"/>
      <c r="C685" s="4"/>
      <c r="D685" s="8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3" x14ac:dyDescent="0.15">
      <c r="A686" s="7"/>
      <c r="B686" s="4"/>
      <c r="C686" s="4"/>
      <c r="D686" s="8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3" x14ac:dyDescent="0.15">
      <c r="A687" s="7"/>
      <c r="B687" s="4"/>
      <c r="C687" s="4"/>
      <c r="D687" s="8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3" x14ac:dyDescent="0.15">
      <c r="A688" s="7"/>
      <c r="B688" s="4"/>
      <c r="C688" s="4"/>
      <c r="D688" s="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3" x14ac:dyDescent="0.15">
      <c r="A689" s="7"/>
      <c r="B689" s="4"/>
      <c r="C689" s="4"/>
      <c r="D689" s="8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3" x14ac:dyDescent="0.15">
      <c r="A690" s="7"/>
      <c r="B690" s="4"/>
      <c r="C690" s="4"/>
      <c r="D690" s="8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3" x14ac:dyDescent="0.15">
      <c r="A691" s="7"/>
      <c r="B691" s="4"/>
      <c r="C691" s="4"/>
      <c r="D691" s="8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3" x14ac:dyDescent="0.15">
      <c r="A692" s="7"/>
      <c r="B692" s="4"/>
      <c r="C692" s="4"/>
      <c r="D692" s="8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3" x14ac:dyDescent="0.15">
      <c r="A693" s="7"/>
      <c r="B693" s="4"/>
      <c r="C693" s="4"/>
      <c r="D693" s="8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3" x14ac:dyDescent="0.15">
      <c r="A694" s="7"/>
      <c r="B694" s="4"/>
      <c r="C694" s="4"/>
      <c r="D694" s="8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3" x14ac:dyDescent="0.15">
      <c r="A695" s="7"/>
      <c r="B695" s="4"/>
      <c r="C695" s="4"/>
      <c r="D695" s="8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3" x14ac:dyDescent="0.15">
      <c r="A696" s="7"/>
      <c r="B696" s="4"/>
      <c r="C696" s="4"/>
      <c r="D696" s="8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3" x14ac:dyDescent="0.15">
      <c r="A697" s="7"/>
      <c r="B697" s="4"/>
      <c r="C697" s="4"/>
      <c r="D697" s="8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3" x14ac:dyDescent="0.15">
      <c r="A698" s="7"/>
      <c r="B698" s="4"/>
      <c r="C698" s="4"/>
      <c r="D698" s="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3" x14ac:dyDescent="0.15">
      <c r="A699" s="7"/>
      <c r="B699" s="4"/>
      <c r="C699" s="4"/>
      <c r="D699" s="8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3" x14ac:dyDescent="0.15">
      <c r="A700" s="7"/>
      <c r="B700" s="4"/>
      <c r="C700" s="4"/>
      <c r="D700" s="8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3" x14ac:dyDescent="0.15">
      <c r="A701" s="7"/>
      <c r="B701" s="4"/>
      <c r="C701" s="4"/>
      <c r="D701" s="8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3" x14ac:dyDescent="0.15">
      <c r="A702" s="7"/>
      <c r="B702" s="4"/>
      <c r="C702" s="4"/>
      <c r="D702" s="8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3" x14ac:dyDescent="0.15">
      <c r="A703" s="7"/>
      <c r="B703" s="4"/>
      <c r="C703" s="4"/>
      <c r="D703" s="8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3" x14ac:dyDescent="0.15">
      <c r="A704" s="7"/>
      <c r="B704" s="4"/>
      <c r="C704" s="4"/>
      <c r="D704" s="8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3" x14ac:dyDescent="0.15">
      <c r="A705" s="7"/>
      <c r="B705" s="4"/>
      <c r="C705" s="4"/>
      <c r="D705" s="8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3" x14ac:dyDescent="0.15">
      <c r="A706" s="7"/>
      <c r="B706" s="4"/>
      <c r="C706" s="4"/>
      <c r="D706" s="8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3" x14ac:dyDescent="0.15">
      <c r="A707" s="7"/>
      <c r="B707" s="4"/>
      <c r="C707" s="4"/>
      <c r="D707" s="8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3" x14ac:dyDescent="0.15">
      <c r="A708" s="7"/>
      <c r="B708" s="4"/>
      <c r="C708" s="4"/>
      <c r="D708" s="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3" x14ac:dyDescent="0.15">
      <c r="A709" s="7"/>
      <c r="B709" s="4"/>
      <c r="C709" s="4"/>
      <c r="D709" s="8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3" x14ac:dyDescent="0.15">
      <c r="A710" s="7"/>
      <c r="B710" s="4"/>
      <c r="C710" s="4"/>
      <c r="D710" s="8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3" x14ac:dyDescent="0.15">
      <c r="A711" s="7"/>
      <c r="B711" s="4"/>
      <c r="C711" s="4"/>
      <c r="D711" s="8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3" x14ac:dyDescent="0.15">
      <c r="A712" s="7"/>
      <c r="B712" s="4"/>
      <c r="C712" s="4"/>
      <c r="D712" s="8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3" x14ac:dyDescent="0.15">
      <c r="A713" s="7"/>
      <c r="B713" s="4"/>
      <c r="C713" s="4"/>
      <c r="D713" s="8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3" x14ac:dyDescent="0.15">
      <c r="A714" s="7"/>
      <c r="B714" s="4"/>
      <c r="C714" s="4"/>
      <c r="D714" s="8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3" x14ac:dyDescent="0.15">
      <c r="A715" s="7"/>
      <c r="B715" s="4"/>
      <c r="C715" s="4"/>
      <c r="D715" s="8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3" x14ac:dyDescent="0.15">
      <c r="A716" s="7"/>
      <c r="B716" s="4"/>
      <c r="C716" s="4"/>
      <c r="D716" s="8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3" x14ac:dyDescent="0.15">
      <c r="A717" s="7"/>
      <c r="B717" s="4"/>
      <c r="C717" s="4"/>
      <c r="D717" s="8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3" x14ac:dyDescent="0.15">
      <c r="A718" s="7"/>
      <c r="B718" s="4"/>
      <c r="C718" s="4"/>
      <c r="D718" s="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3" x14ac:dyDescent="0.15">
      <c r="A719" s="7"/>
      <c r="B719" s="4"/>
      <c r="C719" s="4"/>
      <c r="D719" s="8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3" x14ac:dyDescent="0.15">
      <c r="A720" s="7"/>
      <c r="B720" s="4"/>
      <c r="C720" s="4"/>
      <c r="D720" s="8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3" x14ac:dyDescent="0.15">
      <c r="A721" s="7"/>
      <c r="B721" s="4"/>
      <c r="C721" s="4"/>
      <c r="D721" s="8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3" x14ac:dyDescent="0.15">
      <c r="A722" s="7"/>
      <c r="B722" s="4"/>
      <c r="C722" s="4"/>
      <c r="D722" s="8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3" x14ac:dyDescent="0.15">
      <c r="A723" s="7"/>
      <c r="B723" s="4"/>
      <c r="C723" s="4"/>
      <c r="D723" s="8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3" x14ac:dyDescent="0.15">
      <c r="A724" s="7"/>
      <c r="B724" s="4"/>
      <c r="C724" s="4"/>
      <c r="D724" s="8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3" x14ac:dyDescent="0.15">
      <c r="A725" s="7"/>
      <c r="B725" s="4"/>
      <c r="C725" s="4"/>
      <c r="D725" s="8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3" x14ac:dyDescent="0.15">
      <c r="A726" s="7"/>
      <c r="B726" s="4"/>
      <c r="C726" s="4"/>
      <c r="D726" s="8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3" x14ac:dyDescent="0.15">
      <c r="A727" s="7"/>
      <c r="B727" s="4"/>
      <c r="C727" s="4"/>
      <c r="D727" s="8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3" x14ac:dyDescent="0.15">
      <c r="A728" s="7"/>
      <c r="B728" s="4"/>
      <c r="C728" s="4"/>
      <c r="D728" s="8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3" x14ac:dyDescent="0.15">
      <c r="A729" s="7"/>
      <c r="B729" s="4"/>
      <c r="C729" s="4"/>
      <c r="D729" s="8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3" x14ac:dyDescent="0.15">
      <c r="A730" s="7"/>
      <c r="B730" s="4"/>
      <c r="C730" s="4"/>
      <c r="D730" s="8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3" x14ac:dyDescent="0.15">
      <c r="A731" s="7"/>
      <c r="B731" s="4"/>
      <c r="C731" s="4"/>
      <c r="D731" s="8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3" x14ac:dyDescent="0.15">
      <c r="A732" s="7"/>
      <c r="B732" s="4"/>
      <c r="C732" s="4"/>
      <c r="D732" s="8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3" x14ac:dyDescent="0.15">
      <c r="A733" s="7"/>
      <c r="B733" s="4"/>
      <c r="C733" s="4"/>
      <c r="D733" s="8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3" x14ac:dyDescent="0.15">
      <c r="A734" s="7"/>
      <c r="B734" s="4"/>
      <c r="C734" s="4"/>
      <c r="D734" s="8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3" x14ac:dyDescent="0.15">
      <c r="A735" s="7"/>
      <c r="B735" s="4"/>
      <c r="C735" s="4"/>
      <c r="D735" s="8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3" x14ac:dyDescent="0.15">
      <c r="A736" s="7"/>
      <c r="B736" s="4"/>
      <c r="C736" s="4"/>
      <c r="D736" s="8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3" x14ac:dyDescent="0.15">
      <c r="A737" s="7"/>
      <c r="B737" s="4"/>
      <c r="C737" s="4"/>
      <c r="D737" s="8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3" x14ac:dyDescent="0.15">
      <c r="A738" s="7"/>
      <c r="B738" s="4"/>
      <c r="C738" s="4"/>
      <c r="D738" s="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3" x14ac:dyDescent="0.15">
      <c r="A739" s="7"/>
      <c r="B739" s="4"/>
      <c r="C739" s="4"/>
      <c r="D739" s="8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3" x14ac:dyDescent="0.15">
      <c r="A740" s="7"/>
      <c r="B740" s="4"/>
      <c r="C740" s="4"/>
      <c r="D740" s="8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3" x14ac:dyDescent="0.15">
      <c r="A741" s="7"/>
      <c r="B741" s="4"/>
      <c r="C741" s="4"/>
      <c r="D741" s="8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3" x14ac:dyDescent="0.15">
      <c r="A742" s="7"/>
      <c r="B742" s="4"/>
      <c r="C742" s="4"/>
      <c r="D742" s="8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3" x14ac:dyDescent="0.15">
      <c r="A743" s="7"/>
      <c r="B743" s="4"/>
      <c r="C743" s="4"/>
      <c r="D743" s="8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3" x14ac:dyDescent="0.15">
      <c r="A744" s="7"/>
      <c r="B744" s="4"/>
      <c r="C744" s="4"/>
      <c r="D744" s="8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3" x14ac:dyDescent="0.15">
      <c r="A745" s="7"/>
      <c r="B745" s="4"/>
      <c r="C745" s="4"/>
      <c r="D745" s="8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3" x14ac:dyDescent="0.15">
      <c r="A746" s="7"/>
      <c r="B746" s="4"/>
      <c r="C746" s="4"/>
      <c r="D746" s="8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3" x14ac:dyDescent="0.15">
      <c r="A747" s="7"/>
      <c r="B747" s="4"/>
      <c r="C747" s="4"/>
      <c r="D747" s="8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3" x14ac:dyDescent="0.15">
      <c r="A748" s="7"/>
      <c r="B748" s="4"/>
      <c r="C748" s="4"/>
      <c r="D748" s="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3" x14ac:dyDescent="0.15">
      <c r="A749" s="7"/>
      <c r="B749" s="4"/>
      <c r="C749" s="4"/>
      <c r="D749" s="8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3" x14ac:dyDescent="0.15">
      <c r="A750" s="7"/>
      <c r="B750" s="4"/>
      <c r="C750" s="4"/>
      <c r="D750" s="8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3" x14ac:dyDescent="0.15">
      <c r="A751" s="7"/>
      <c r="B751" s="4"/>
      <c r="C751" s="4"/>
      <c r="D751" s="8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3" x14ac:dyDescent="0.15">
      <c r="A752" s="7"/>
      <c r="B752" s="4"/>
      <c r="C752" s="4"/>
      <c r="D752" s="8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3" x14ac:dyDescent="0.15">
      <c r="A753" s="7"/>
      <c r="B753" s="4"/>
      <c r="C753" s="4"/>
      <c r="D753" s="8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3" x14ac:dyDescent="0.15">
      <c r="A754" s="7"/>
      <c r="B754" s="4"/>
      <c r="C754" s="4"/>
      <c r="D754" s="8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3" x14ac:dyDescent="0.15">
      <c r="A755" s="7"/>
      <c r="B755" s="4"/>
      <c r="C755" s="4"/>
      <c r="D755" s="8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3" x14ac:dyDescent="0.15">
      <c r="A756" s="7"/>
      <c r="B756" s="4"/>
      <c r="C756" s="4"/>
      <c r="D756" s="8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3" x14ac:dyDescent="0.15">
      <c r="A757" s="7"/>
      <c r="B757" s="4"/>
      <c r="C757" s="4"/>
      <c r="D757" s="8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3" x14ac:dyDescent="0.15">
      <c r="A758" s="7"/>
      <c r="B758" s="4"/>
      <c r="C758" s="4"/>
      <c r="D758" s="8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3" x14ac:dyDescent="0.15">
      <c r="A759" s="7"/>
      <c r="B759" s="4"/>
      <c r="C759" s="4"/>
      <c r="D759" s="8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3" x14ac:dyDescent="0.15">
      <c r="A760" s="7"/>
      <c r="B760" s="4"/>
      <c r="C760" s="4"/>
      <c r="D760" s="8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3" x14ac:dyDescent="0.15">
      <c r="A761" s="7"/>
      <c r="B761" s="4"/>
      <c r="C761" s="4"/>
      <c r="D761" s="8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3" x14ac:dyDescent="0.15">
      <c r="A762" s="7"/>
      <c r="B762" s="4"/>
      <c r="C762" s="4"/>
      <c r="D762" s="8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3" x14ac:dyDescent="0.15">
      <c r="A763" s="7"/>
      <c r="B763" s="4"/>
      <c r="C763" s="4"/>
      <c r="D763" s="8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3" x14ac:dyDescent="0.15">
      <c r="A764" s="7"/>
      <c r="B764" s="4"/>
      <c r="C764" s="4"/>
      <c r="D764" s="8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3" x14ac:dyDescent="0.15">
      <c r="A765" s="7"/>
      <c r="B765" s="4"/>
      <c r="C765" s="4"/>
      <c r="D765" s="8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3" x14ac:dyDescent="0.15">
      <c r="A766" s="7"/>
      <c r="B766" s="4"/>
      <c r="C766" s="4"/>
      <c r="D766" s="8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3" x14ac:dyDescent="0.15">
      <c r="A767" s="7"/>
      <c r="B767" s="4"/>
      <c r="C767" s="4"/>
      <c r="D767" s="8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3" x14ac:dyDescent="0.15">
      <c r="A768" s="7"/>
      <c r="B768" s="4"/>
      <c r="C768" s="4"/>
      <c r="D768" s="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3" x14ac:dyDescent="0.15">
      <c r="A769" s="7"/>
      <c r="B769" s="4"/>
      <c r="C769" s="4"/>
      <c r="D769" s="8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3" x14ac:dyDescent="0.15">
      <c r="A770" s="7"/>
      <c r="B770" s="4"/>
      <c r="C770" s="4"/>
      <c r="D770" s="8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3" x14ac:dyDescent="0.15">
      <c r="A771" s="7"/>
      <c r="B771" s="4"/>
      <c r="C771" s="4"/>
      <c r="D771" s="8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3" x14ac:dyDescent="0.15">
      <c r="A772" s="7"/>
      <c r="B772" s="4"/>
      <c r="C772" s="4"/>
      <c r="D772" s="8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3" x14ac:dyDescent="0.15">
      <c r="A773" s="7"/>
      <c r="B773" s="4"/>
      <c r="C773" s="4"/>
      <c r="D773" s="8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3" x14ac:dyDescent="0.15">
      <c r="A774" s="7"/>
      <c r="B774" s="4"/>
      <c r="C774" s="4"/>
      <c r="D774" s="8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3" x14ac:dyDescent="0.15">
      <c r="A775" s="7"/>
      <c r="B775" s="4"/>
      <c r="C775" s="4"/>
      <c r="D775" s="8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3" x14ac:dyDescent="0.15">
      <c r="A776" s="7"/>
      <c r="B776" s="4"/>
      <c r="C776" s="4"/>
      <c r="D776" s="8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3" x14ac:dyDescent="0.15">
      <c r="A777" s="7"/>
      <c r="B777" s="4"/>
      <c r="C777" s="4"/>
      <c r="D777" s="8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3" x14ac:dyDescent="0.15">
      <c r="A778" s="7"/>
      <c r="B778" s="4"/>
      <c r="C778" s="4"/>
      <c r="D778" s="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3" x14ac:dyDescent="0.15">
      <c r="A779" s="7"/>
      <c r="B779" s="4"/>
      <c r="C779" s="4"/>
      <c r="D779" s="8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3" x14ac:dyDescent="0.15">
      <c r="A780" s="7"/>
      <c r="B780" s="4"/>
      <c r="C780" s="4"/>
      <c r="D780" s="8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3" x14ac:dyDescent="0.15">
      <c r="A781" s="7"/>
      <c r="B781" s="4"/>
      <c r="C781" s="4"/>
      <c r="D781" s="8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3" x14ac:dyDescent="0.15">
      <c r="A782" s="7"/>
      <c r="B782" s="4"/>
      <c r="C782" s="4"/>
      <c r="D782" s="8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3" x14ac:dyDescent="0.15">
      <c r="A783" s="7"/>
      <c r="B783" s="4"/>
      <c r="C783" s="4"/>
      <c r="D783" s="8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3" x14ac:dyDescent="0.15">
      <c r="A784" s="7"/>
      <c r="B784" s="4"/>
      <c r="C784" s="4"/>
      <c r="D784" s="8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3" x14ac:dyDescent="0.15">
      <c r="A785" s="7"/>
      <c r="B785" s="4"/>
      <c r="C785" s="4"/>
      <c r="D785" s="8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3" x14ac:dyDescent="0.15">
      <c r="A786" s="7"/>
      <c r="B786" s="4"/>
      <c r="C786" s="4"/>
      <c r="D786" s="8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3" x14ac:dyDescent="0.15">
      <c r="A787" s="7"/>
      <c r="B787" s="4"/>
      <c r="C787" s="4"/>
      <c r="D787" s="8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3" x14ac:dyDescent="0.15">
      <c r="A788" s="7"/>
      <c r="B788" s="4"/>
      <c r="C788" s="4"/>
      <c r="D788" s="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3" x14ac:dyDescent="0.15">
      <c r="A789" s="7"/>
      <c r="B789" s="4"/>
      <c r="C789" s="4"/>
      <c r="D789" s="8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3" x14ac:dyDescent="0.15">
      <c r="A790" s="7"/>
      <c r="B790" s="4"/>
      <c r="C790" s="4"/>
      <c r="D790" s="8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3" x14ac:dyDescent="0.15">
      <c r="A791" s="7"/>
      <c r="B791" s="4"/>
      <c r="C791" s="4"/>
      <c r="D791" s="8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3" x14ac:dyDescent="0.15">
      <c r="A792" s="7"/>
      <c r="B792" s="4"/>
      <c r="C792" s="4"/>
      <c r="D792" s="8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3" x14ac:dyDescent="0.15">
      <c r="A793" s="7"/>
      <c r="B793" s="4"/>
      <c r="C793" s="4"/>
      <c r="D793" s="8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3" x14ac:dyDescent="0.15">
      <c r="A794" s="7"/>
      <c r="B794" s="4"/>
      <c r="C794" s="4"/>
      <c r="D794" s="8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3" x14ac:dyDescent="0.15">
      <c r="A795" s="7"/>
      <c r="B795" s="4"/>
      <c r="C795" s="4"/>
      <c r="D795" s="8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3" x14ac:dyDescent="0.15">
      <c r="A796" s="7"/>
      <c r="B796" s="4"/>
      <c r="C796" s="4"/>
      <c r="D796" s="8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3" x14ac:dyDescent="0.15">
      <c r="A797" s="7"/>
      <c r="B797" s="4"/>
      <c r="C797" s="4"/>
      <c r="D797" s="8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3" x14ac:dyDescent="0.15">
      <c r="A798" s="7"/>
      <c r="B798" s="4"/>
      <c r="C798" s="4"/>
      <c r="D798" s="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3" x14ac:dyDescent="0.15">
      <c r="A799" s="7"/>
      <c r="B799" s="4"/>
      <c r="C799" s="4"/>
      <c r="D799" s="8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3" x14ac:dyDescent="0.15">
      <c r="A800" s="7"/>
      <c r="B800" s="4"/>
      <c r="C800" s="4"/>
      <c r="D800" s="8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3" x14ac:dyDescent="0.15">
      <c r="A801" s="7"/>
      <c r="B801" s="4"/>
      <c r="C801" s="4"/>
      <c r="D801" s="8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3" x14ac:dyDescent="0.15">
      <c r="A802" s="7"/>
      <c r="B802" s="4"/>
      <c r="C802" s="4"/>
      <c r="D802" s="8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3" x14ac:dyDescent="0.15">
      <c r="A803" s="7"/>
      <c r="B803" s="4"/>
      <c r="C803" s="4"/>
      <c r="D803" s="8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3" x14ac:dyDescent="0.15">
      <c r="A804" s="7"/>
      <c r="B804" s="4"/>
      <c r="C804" s="4"/>
      <c r="D804" s="8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3" x14ac:dyDescent="0.15">
      <c r="A805" s="7"/>
      <c r="B805" s="4"/>
      <c r="C805" s="4"/>
      <c r="D805" s="8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3" x14ac:dyDescent="0.15">
      <c r="A806" s="7"/>
      <c r="B806" s="4"/>
      <c r="C806" s="4"/>
      <c r="D806" s="8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3" x14ac:dyDescent="0.15">
      <c r="A807" s="7"/>
      <c r="B807" s="4"/>
      <c r="C807" s="4"/>
      <c r="D807" s="8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3" x14ac:dyDescent="0.15">
      <c r="A808" s="7"/>
      <c r="B808" s="4"/>
      <c r="C808" s="4"/>
      <c r="D808" s="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3" x14ac:dyDescent="0.15">
      <c r="A809" s="7"/>
      <c r="B809" s="4"/>
      <c r="C809" s="4"/>
      <c r="D809" s="8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3" x14ac:dyDescent="0.15">
      <c r="A810" s="7"/>
      <c r="B810" s="4"/>
      <c r="C810" s="4"/>
      <c r="D810" s="8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3" x14ac:dyDescent="0.15">
      <c r="A811" s="7"/>
      <c r="B811" s="4"/>
      <c r="C811" s="4"/>
      <c r="D811" s="8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3" x14ac:dyDescent="0.15">
      <c r="A812" s="7"/>
      <c r="B812" s="4"/>
      <c r="C812" s="4"/>
      <c r="D812" s="8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3" x14ac:dyDescent="0.15">
      <c r="A813" s="7"/>
      <c r="B813" s="4"/>
      <c r="C813" s="4"/>
      <c r="D813" s="8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3" x14ac:dyDescent="0.15">
      <c r="A814" s="7"/>
      <c r="B814" s="4"/>
      <c r="C814" s="4"/>
      <c r="D814" s="8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3" x14ac:dyDescent="0.15">
      <c r="A815" s="7"/>
      <c r="B815" s="4"/>
      <c r="C815" s="4"/>
      <c r="D815" s="8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3" x14ac:dyDescent="0.15">
      <c r="A816" s="7"/>
      <c r="B816" s="4"/>
      <c r="C816" s="4"/>
      <c r="D816" s="8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3" x14ac:dyDescent="0.15">
      <c r="A817" s="7"/>
      <c r="B817" s="4"/>
      <c r="C817" s="4"/>
      <c r="D817" s="8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3" x14ac:dyDescent="0.15">
      <c r="A818" s="7"/>
      <c r="B818" s="4"/>
      <c r="C818" s="4"/>
      <c r="D818" s="8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3" x14ac:dyDescent="0.15">
      <c r="A819" s="7"/>
      <c r="B819" s="4"/>
      <c r="C819" s="4"/>
      <c r="D819" s="8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3" x14ac:dyDescent="0.15">
      <c r="A820" s="7"/>
      <c r="B820" s="4"/>
      <c r="C820" s="4"/>
      <c r="D820" s="8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3" x14ac:dyDescent="0.15">
      <c r="A821" s="7"/>
      <c r="B821" s="4"/>
      <c r="C821" s="4"/>
      <c r="D821" s="8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3" x14ac:dyDescent="0.15">
      <c r="A822" s="7"/>
      <c r="B822" s="4"/>
      <c r="C822" s="4"/>
      <c r="D822" s="8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3" x14ac:dyDescent="0.15">
      <c r="A823" s="7"/>
      <c r="B823" s="4"/>
      <c r="C823" s="4"/>
      <c r="D823" s="8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3" x14ac:dyDescent="0.15">
      <c r="A824" s="7"/>
      <c r="B824" s="4"/>
      <c r="C824" s="4"/>
      <c r="D824" s="8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3" x14ac:dyDescent="0.15">
      <c r="A825" s="7"/>
      <c r="B825" s="4"/>
      <c r="C825" s="4"/>
      <c r="D825" s="8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3" x14ac:dyDescent="0.15">
      <c r="A826" s="7"/>
      <c r="B826" s="4"/>
      <c r="C826" s="4"/>
      <c r="D826" s="8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3" x14ac:dyDescent="0.15">
      <c r="A827" s="7"/>
      <c r="B827" s="4"/>
      <c r="C827" s="4"/>
      <c r="D827" s="8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3" x14ac:dyDescent="0.15">
      <c r="A828" s="7"/>
      <c r="B828" s="4"/>
      <c r="C828" s="4"/>
      <c r="D828" s="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3" x14ac:dyDescent="0.15">
      <c r="A829" s="7"/>
      <c r="B829" s="4"/>
      <c r="C829" s="4"/>
      <c r="D829" s="8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3" x14ac:dyDescent="0.15">
      <c r="A830" s="7"/>
      <c r="B830" s="4"/>
      <c r="C830" s="4"/>
      <c r="D830" s="8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3" x14ac:dyDescent="0.15">
      <c r="A831" s="7"/>
      <c r="B831" s="4"/>
      <c r="C831" s="4"/>
      <c r="D831" s="8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3" x14ac:dyDescent="0.15">
      <c r="A832" s="7"/>
      <c r="B832" s="4"/>
      <c r="C832" s="4"/>
      <c r="D832" s="8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3" x14ac:dyDescent="0.15">
      <c r="A833" s="7"/>
      <c r="B833" s="4"/>
      <c r="C833" s="4"/>
      <c r="D833" s="8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3" x14ac:dyDescent="0.15">
      <c r="A834" s="7"/>
      <c r="B834" s="4"/>
      <c r="C834" s="4"/>
      <c r="D834" s="8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3" x14ac:dyDescent="0.15">
      <c r="A835" s="7"/>
      <c r="B835" s="4"/>
      <c r="C835" s="4"/>
      <c r="D835" s="8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3" x14ac:dyDescent="0.15">
      <c r="A836" s="7"/>
      <c r="B836" s="4"/>
      <c r="C836" s="4"/>
      <c r="D836" s="8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3" x14ac:dyDescent="0.15">
      <c r="A837" s="7"/>
      <c r="B837" s="4"/>
      <c r="C837" s="4"/>
      <c r="D837" s="8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3" x14ac:dyDescent="0.15">
      <c r="A838" s="7"/>
      <c r="B838" s="4"/>
      <c r="C838" s="4"/>
      <c r="D838" s="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3" x14ac:dyDescent="0.15">
      <c r="A839" s="7"/>
      <c r="B839" s="4"/>
      <c r="C839" s="4"/>
      <c r="D839" s="8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3" x14ac:dyDescent="0.15">
      <c r="A840" s="7"/>
      <c r="B840" s="4"/>
      <c r="C840" s="4"/>
      <c r="D840" s="8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3" x14ac:dyDescent="0.15">
      <c r="A841" s="7"/>
      <c r="B841" s="4"/>
      <c r="C841" s="4"/>
      <c r="D841" s="8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3" x14ac:dyDescent="0.15">
      <c r="A842" s="7"/>
      <c r="B842" s="4"/>
      <c r="C842" s="4"/>
      <c r="D842" s="8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3" x14ac:dyDescent="0.15">
      <c r="A843" s="7"/>
      <c r="B843" s="4"/>
      <c r="C843" s="4"/>
      <c r="D843" s="8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3" x14ac:dyDescent="0.15">
      <c r="A844" s="7"/>
      <c r="B844" s="4"/>
      <c r="C844" s="4"/>
      <c r="D844" s="8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3" x14ac:dyDescent="0.15">
      <c r="A845" s="7"/>
      <c r="B845" s="4"/>
      <c r="C845" s="4"/>
      <c r="D845" s="8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3" x14ac:dyDescent="0.15">
      <c r="A846" s="7"/>
      <c r="B846" s="4"/>
      <c r="C846" s="4"/>
      <c r="D846" s="8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3" x14ac:dyDescent="0.15">
      <c r="A847" s="7"/>
      <c r="B847" s="4"/>
      <c r="C847" s="4"/>
      <c r="D847" s="8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3" x14ac:dyDescent="0.15">
      <c r="A848" s="7"/>
      <c r="B848" s="4"/>
      <c r="C848" s="4"/>
      <c r="D848" s="8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3" x14ac:dyDescent="0.15">
      <c r="A849" s="7"/>
      <c r="B849" s="4"/>
      <c r="C849" s="4"/>
      <c r="D849" s="8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3" x14ac:dyDescent="0.15">
      <c r="A850" s="7"/>
      <c r="B850" s="4"/>
      <c r="C850" s="4"/>
      <c r="D850" s="8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3" x14ac:dyDescent="0.15">
      <c r="A851" s="7"/>
      <c r="B851" s="4"/>
      <c r="C851" s="4"/>
      <c r="D851" s="8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3" x14ac:dyDescent="0.15">
      <c r="A852" s="7"/>
      <c r="B852" s="4"/>
      <c r="C852" s="4"/>
      <c r="D852" s="8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3" x14ac:dyDescent="0.15">
      <c r="A853" s="7"/>
      <c r="B853" s="4"/>
      <c r="C853" s="4"/>
      <c r="D853" s="8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3" x14ac:dyDescent="0.15">
      <c r="A854" s="7"/>
      <c r="B854" s="4"/>
      <c r="C854" s="4"/>
      <c r="D854" s="8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3" x14ac:dyDescent="0.15">
      <c r="A855" s="7"/>
      <c r="B855" s="4"/>
      <c r="C855" s="4"/>
      <c r="D855" s="8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3" x14ac:dyDescent="0.15">
      <c r="A856" s="7"/>
      <c r="B856" s="4"/>
      <c r="C856" s="4"/>
      <c r="D856" s="8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3" x14ac:dyDescent="0.15">
      <c r="A857" s="7"/>
      <c r="B857" s="4"/>
      <c r="C857" s="4"/>
      <c r="D857" s="8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3" x14ac:dyDescent="0.15">
      <c r="A858" s="7"/>
      <c r="B858" s="4"/>
      <c r="C858" s="4"/>
      <c r="D858" s="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3" x14ac:dyDescent="0.15">
      <c r="A859" s="7"/>
      <c r="B859" s="4"/>
      <c r="C859" s="4"/>
      <c r="D859" s="8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3" x14ac:dyDescent="0.15">
      <c r="A860" s="7"/>
      <c r="B860" s="4"/>
      <c r="C860" s="4"/>
      <c r="D860" s="8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3" x14ac:dyDescent="0.15">
      <c r="A861" s="7"/>
      <c r="B861" s="4"/>
      <c r="C861" s="4"/>
      <c r="D861" s="8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3" x14ac:dyDescent="0.15">
      <c r="A862" s="7"/>
      <c r="B862" s="4"/>
      <c r="C862" s="4"/>
      <c r="D862" s="8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3" x14ac:dyDescent="0.15">
      <c r="A863" s="7"/>
      <c r="B863" s="4"/>
      <c r="C863" s="4"/>
      <c r="D863" s="8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3" x14ac:dyDescent="0.15">
      <c r="A864" s="7"/>
      <c r="B864" s="4"/>
      <c r="C864" s="4"/>
      <c r="D864" s="8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3" x14ac:dyDescent="0.15">
      <c r="A865" s="7"/>
      <c r="B865" s="4"/>
      <c r="C865" s="4"/>
      <c r="D865" s="8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3" x14ac:dyDescent="0.15">
      <c r="A866" s="7"/>
      <c r="B866" s="4"/>
      <c r="C866" s="4"/>
      <c r="D866" s="8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3" x14ac:dyDescent="0.15">
      <c r="A867" s="7"/>
      <c r="B867" s="4"/>
      <c r="C867" s="4"/>
      <c r="D867" s="8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3" x14ac:dyDescent="0.15">
      <c r="A868" s="7"/>
      <c r="B868" s="4"/>
      <c r="C868" s="4"/>
      <c r="D868" s="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3" x14ac:dyDescent="0.15">
      <c r="A869" s="7"/>
      <c r="B869" s="4"/>
      <c r="C869" s="4"/>
      <c r="D869" s="8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3" x14ac:dyDescent="0.15">
      <c r="A870" s="7"/>
      <c r="B870" s="4"/>
      <c r="C870" s="4"/>
      <c r="D870" s="8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3" x14ac:dyDescent="0.15">
      <c r="A871" s="7"/>
      <c r="B871" s="4"/>
      <c r="C871" s="4"/>
      <c r="D871" s="8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3" x14ac:dyDescent="0.15">
      <c r="A872" s="7"/>
      <c r="B872" s="4"/>
      <c r="C872" s="4"/>
      <c r="D872" s="8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3" x14ac:dyDescent="0.15">
      <c r="A873" s="7"/>
      <c r="B873" s="4"/>
      <c r="C873" s="4"/>
      <c r="D873" s="8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3" x14ac:dyDescent="0.15">
      <c r="A874" s="7"/>
      <c r="B874" s="4"/>
      <c r="C874" s="4"/>
      <c r="D874" s="8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3" x14ac:dyDescent="0.15">
      <c r="A875" s="7"/>
      <c r="B875" s="4"/>
      <c r="C875" s="4"/>
      <c r="D875" s="8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3" x14ac:dyDescent="0.15">
      <c r="A876" s="7"/>
      <c r="B876" s="4"/>
      <c r="C876" s="4"/>
      <c r="D876" s="8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3" x14ac:dyDescent="0.15">
      <c r="A877" s="7"/>
      <c r="B877" s="4"/>
      <c r="C877" s="4"/>
      <c r="D877" s="8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3" x14ac:dyDescent="0.15">
      <c r="A878" s="7"/>
      <c r="B878" s="4"/>
      <c r="C878" s="4"/>
      <c r="D878" s="8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3" x14ac:dyDescent="0.15">
      <c r="A879" s="7"/>
      <c r="B879" s="4"/>
      <c r="C879" s="4"/>
      <c r="D879" s="8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3" x14ac:dyDescent="0.15">
      <c r="A880" s="7"/>
      <c r="B880" s="4"/>
      <c r="C880" s="4"/>
      <c r="D880" s="8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3" x14ac:dyDescent="0.15">
      <c r="A881" s="7"/>
      <c r="B881" s="4"/>
      <c r="C881" s="4"/>
      <c r="D881" s="8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3" x14ac:dyDescent="0.15">
      <c r="A882" s="7"/>
      <c r="B882" s="4"/>
      <c r="C882" s="4"/>
      <c r="D882" s="8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3" x14ac:dyDescent="0.15">
      <c r="A883" s="7"/>
      <c r="B883" s="4"/>
      <c r="C883" s="4"/>
      <c r="D883" s="8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3" x14ac:dyDescent="0.15">
      <c r="A884" s="7"/>
      <c r="B884" s="4"/>
      <c r="C884" s="4"/>
      <c r="D884" s="8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3" x14ac:dyDescent="0.15">
      <c r="A885" s="7"/>
      <c r="B885" s="4"/>
      <c r="C885" s="4"/>
      <c r="D885" s="8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3" x14ac:dyDescent="0.15">
      <c r="A886" s="7"/>
      <c r="B886" s="4"/>
      <c r="C886" s="4"/>
      <c r="D886" s="8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3" x14ac:dyDescent="0.15">
      <c r="A887" s="7"/>
      <c r="B887" s="4"/>
      <c r="C887" s="4"/>
      <c r="D887" s="8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3" x14ac:dyDescent="0.15">
      <c r="A888" s="7"/>
      <c r="B888" s="4"/>
      <c r="C888" s="4"/>
      <c r="D888" s="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3" x14ac:dyDescent="0.15">
      <c r="A889" s="7"/>
      <c r="B889" s="4"/>
      <c r="C889" s="4"/>
      <c r="D889" s="8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3" x14ac:dyDescent="0.15">
      <c r="A890" s="7"/>
      <c r="B890" s="4"/>
      <c r="C890" s="4"/>
      <c r="D890" s="8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3" x14ac:dyDescent="0.15">
      <c r="A891" s="7"/>
      <c r="B891" s="4"/>
      <c r="C891" s="4"/>
      <c r="D891" s="8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3" x14ac:dyDescent="0.15">
      <c r="A892" s="7"/>
      <c r="B892" s="4"/>
      <c r="C892" s="4"/>
      <c r="D892" s="8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3" x14ac:dyDescent="0.15">
      <c r="A893" s="7"/>
      <c r="B893" s="4"/>
      <c r="C893" s="4"/>
      <c r="D893" s="8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3" x14ac:dyDescent="0.15">
      <c r="A894" s="7"/>
      <c r="B894" s="4"/>
      <c r="C894" s="4"/>
      <c r="D894" s="8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3" x14ac:dyDescent="0.15">
      <c r="A895" s="7"/>
      <c r="B895" s="4"/>
      <c r="C895" s="4"/>
      <c r="D895" s="8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3" x14ac:dyDescent="0.15">
      <c r="A896" s="7"/>
      <c r="B896" s="4"/>
      <c r="C896" s="4"/>
      <c r="D896" s="8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3" x14ac:dyDescent="0.15">
      <c r="A897" s="7"/>
      <c r="B897" s="4"/>
      <c r="C897" s="4"/>
      <c r="D897" s="8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3" x14ac:dyDescent="0.15">
      <c r="A898" s="7"/>
      <c r="B898" s="4"/>
      <c r="C898" s="4"/>
      <c r="D898" s="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3" x14ac:dyDescent="0.15">
      <c r="A899" s="7"/>
      <c r="B899" s="4"/>
      <c r="C899" s="4"/>
      <c r="D899" s="8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3" x14ac:dyDescent="0.15">
      <c r="A900" s="7"/>
      <c r="B900" s="4"/>
      <c r="C900" s="4"/>
      <c r="D900" s="8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3" x14ac:dyDescent="0.15">
      <c r="A901" s="7"/>
      <c r="B901" s="4"/>
      <c r="C901" s="4"/>
      <c r="D901" s="8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3" x14ac:dyDescent="0.15">
      <c r="A902" s="7"/>
      <c r="B902" s="4"/>
      <c r="C902" s="4"/>
      <c r="D902" s="8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3" x14ac:dyDescent="0.15">
      <c r="A903" s="7"/>
      <c r="B903" s="4"/>
      <c r="C903" s="4"/>
      <c r="D903" s="8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3" x14ac:dyDescent="0.15">
      <c r="A904" s="7"/>
      <c r="B904" s="4"/>
      <c r="C904" s="4"/>
      <c r="D904" s="8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3" x14ac:dyDescent="0.15">
      <c r="A905" s="7"/>
      <c r="B905" s="4"/>
      <c r="C905" s="4"/>
      <c r="D905" s="8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3" x14ac:dyDescent="0.15">
      <c r="A906" s="7"/>
      <c r="B906" s="4"/>
      <c r="C906" s="4"/>
      <c r="D906" s="8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3" x14ac:dyDescent="0.15">
      <c r="A907" s="7"/>
      <c r="B907" s="4"/>
      <c r="C907" s="4"/>
      <c r="D907" s="8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3" x14ac:dyDescent="0.15">
      <c r="A908" s="7"/>
      <c r="B908" s="4"/>
      <c r="C908" s="4"/>
      <c r="D908" s="8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3" x14ac:dyDescent="0.15">
      <c r="A909" s="7"/>
      <c r="B909" s="4"/>
      <c r="C909" s="4"/>
      <c r="D909" s="8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3" x14ac:dyDescent="0.15">
      <c r="A910" s="7"/>
      <c r="B910" s="4"/>
      <c r="C910" s="4"/>
      <c r="D910" s="8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3" x14ac:dyDescent="0.15">
      <c r="A911" s="7"/>
      <c r="B911" s="4"/>
      <c r="C911" s="4"/>
      <c r="D911" s="8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3" x14ac:dyDescent="0.15">
      <c r="A912" s="7"/>
      <c r="B912" s="4"/>
      <c r="C912" s="4"/>
      <c r="D912" s="8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3" x14ac:dyDescent="0.15">
      <c r="A913" s="7"/>
      <c r="B913" s="4"/>
      <c r="C913" s="4"/>
      <c r="D913" s="8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3" x14ac:dyDescent="0.15">
      <c r="A914" s="7"/>
      <c r="B914" s="4"/>
      <c r="C914" s="4"/>
      <c r="D914" s="8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3" x14ac:dyDescent="0.15">
      <c r="A915" s="7"/>
      <c r="B915" s="4"/>
      <c r="C915" s="4"/>
      <c r="D915" s="8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3" x14ac:dyDescent="0.15">
      <c r="A916" s="7"/>
      <c r="B916" s="4"/>
      <c r="C916" s="4"/>
      <c r="D916" s="8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3" x14ac:dyDescent="0.15">
      <c r="A917" s="7"/>
      <c r="B917" s="4"/>
      <c r="C917" s="4"/>
      <c r="D917" s="8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3" x14ac:dyDescent="0.15">
      <c r="A918" s="7"/>
      <c r="B918" s="4"/>
      <c r="C918" s="4"/>
      <c r="D918" s="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3" x14ac:dyDescent="0.15">
      <c r="A919" s="7"/>
      <c r="B919" s="4"/>
      <c r="C919" s="4"/>
      <c r="D919" s="8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3" x14ac:dyDescent="0.15">
      <c r="A920" s="7"/>
      <c r="B920" s="4"/>
      <c r="C920" s="4"/>
      <c r="D920" s="8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3" x14ac:dyDescent="0.15">
      <c r="A921" s="7"/>
      <c r="B921" s="4"/>
      <c r="C921" s="4"/>
      <c r="D921" s="8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3" x14ac:dyDescent="0.15">
      <c r="A922" s="7"/>
      <c r="B922" s="4"/>
      <c r="C922" s="4"/>
      <c r="D922" s="8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3" x14ac:dyDescent="0.15">
      <c r="A923" s="7"/>
      <c r="B923" s="4"/>
      <c r="C923" s="4"/>
      <c r="D923" s="8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3" x14ac:dyDescent="0.15">
      <c r="A924" s="7"/>
      <c r="B924" s="4"/>
      <c r="C924" s="4"/>
      <c r="D924" s="8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3" x14ac:dyDescent="0.15">
      <c r="A925" s="7"/>
      <c r="B925" s="4"/>
      <c r="C925" s="4"/>
      <c r="D925" s="8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3" x14ac:dyDescent="0.15">
      <c r="A926" s="7"/>
      <c r="B926" s="4"/>
      <c r="C926" s="4"/>
      <c r="D926" s="8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3" x14ac:dyDescent="0.15">
      <c r="A927" s="7"/>
      <c r="B927" s="4"/>
      <c r="C927" s="4"/>
      <c r="D927" s="8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3" x14ac:dyDescent="0.15">
      <c r="A928" s="7"/>
      <c r="B928" s="4"/>
      <c r="C928" s="4"/>
      <c r="D928" s="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3" x14ac:dyDescent="0.15">
      <c r="A929" s="7"/>
      <c r="B929" s="4"/>
      <c r="C929" s="4"/>
      <c r="D929" s="8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3" x14ac:dyDescent="0.15">
      <c r="A930" s="7"/>
      <c r="B930" s="4"/>
      <c r="C930" s="4"/>
      <c r="D930" s="8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3" x14ac:dyDescent="0.15">
      <c r="A931" s="7"/>
      <c r="B931" s="4"/>
      <c r="C931" s="4"/>
      <c r="D931" s="8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3" x14ac:dyDescent="0.15">
      <c r="A932" s="7"/>
      <c r="B932" s="4"/>
      <c r="C932" s="4"/>
      <c r="D932" s="8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3" x14ac:dyDescent="0.15">
      <c r="A933" s="7"/>
      <c r="B933" s="4"/>
      <c r="C933" s="4"/>
      <c r="D933" s="8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3" x14ac:dyDescent="0.15">
      <c r="A934" s="7"/>
      <c r="B934" s="4"/>
      <c r="C934" s="4"/>
      <c r="D934" s="8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3" x14ac:dyDescent="0.15">
      <c r="A935" s="7"/>
      <c r="B935" s="4"/>
      <c r="C935" s="4"/>
      <c r="D935" s="8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3" x14ac:dyDescent="0.15">
      <c r="A936" s="7"/>
      <c r="B936" s="4"/>
      <c r="C936" s="4"/>
      <c r="D936" s="8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3" x14ac:dyDescent="0.15">
      <c r="A937" s="7"/>
      <c r="B937" s="4"/>
      <c r="C937" s="4"/>
      <c r="D937" s="8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3" x14ac:dyDescent="0.15">
      <c r="A938" s="7"/>
      <c r="B938" s="4"/>
      <c r="C938" s="4"/>
      <c r="D938" s="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3" x14ac:dyDescent="0.15">
      <c r="A939" s="7"/>
      <c r="B939" s="4"/>
      <c r="C939" s="4"/>
      <c r="D939" s="8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3" x14ac:dyDescent="0.15">
      <c r="A940" s="7"/>
      <c r="B940" s="4"/>
      <c r="C940" s="4"/>
      <c r="D940" s="8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3" x14ac:dyDescent="0.15">
      <c r="A941" s="7"/>
      <c r="B941" s="4"/>
      <c r="C941" s="4"/>
      <c r="D941" s="8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3" x14ac:dyDescent="0.15">
      <c r="A942" s="7"/>
      <c r="B942" s="4"/>
      <c r="C942" s="4"/>
      <c r="D942" s="8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3" x14ac:dyDescent="0.15">
      <c r="A943" s="7"/>
      <c r="B943" s="4"/>
      <c r="C943" s="4"/>
      <c r="D943" s="8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3" x14ac:dyDescent="0.15">
      <c r="A944" s="7"/>
      <c r="B944" s="4"/>
      <c r="C944" s="4"/>
      <c r="D944" s="8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3" x14ac:dyDescent="0.15">
      <c r="A945" s="7"/>
      <c r="B945" s="4"/>
      <c r="C945" s="4"/>
      <c r="D945" s="8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3" x14ac:dyDescent="0.15">
      <c r="A946" s="7"/>
      <c r="B946" s="4"/>
      <c r="C946" s="4"/>
      <c r="D946" s="8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3" x14ac:dyDescent="0.15">
      <c r="A947" s="7"/>
      <c r="B947" s="4"/>
      <c r="C947" s="4"/>
      <c r="D947" s="8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3" x14ac:dyDescent="0.15">
      <c r="A948" s="7"/>
      <c r="B948" s="4"/>
      <c r="C948" s="4"/>
      <c r="D948" s="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3" x14ac:dyDescent="0.15">
      <c r="A949" s="7"/>
      <c r="B949" s="4"/>
      <c r="C949" s="4"/>
      <c r="D949" s="8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3" x14ac:dyDescent="0.15">
      <c r="A950" s="7"/>
      <c r="B950" s="4"/>
      <c r="C950" s="4"/>
      <c r="D950" s="8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3" x14ac:dyDescent="0.15">
      <c r="A951" s="7"/>
      <c r="B951" s="4"/>
      <c r="C951" s="4"/>
      <c r="D951" s="8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3" x14ac:dyDescent="0.15">
      <c r="A952" s="7"/>
      <c r="B952" s="4"/>
      <c r="C952" s="4"/>
      <c r="D952" s="8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3" x14ac:dyDescent="0.15">
      <c r="A953" s="7"/>
      <c r="B953" s="4"/>
      <c r="C953" s="4"/>
      <c r="D953" s="8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3" x14ac:dyDescent="0.15">
      <c r="A954" s="7"/>
      <c r="B954" s="4"/>
      <c r="C954" s="4"/>
      <c r="D954" s="8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3" x14ac:dyDescent="0.15">
      <c r="A955" s="7"/>
      <c r="B955" s="4"/>
      <c r="C955" s="4"/>
      <c r="D955" s="8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3" x14ac:dyDescent="0.15">
      <c r="A956" s="7"/>
      <c r="B956" s="4"/>
      <c r="C956" s="4"/>
      <c r="D956" s="8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3" x14ac:dyDescent="0.15">
      <c r="A957" s="7"/>
      <c r="B957" s="4"/>
      <c r="C957" s="4"/>
      <c r="D957" s="8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3" x14ac:dyDescent="0.15">
      <c r="A958" s="7"/>
      <c r="B958" s="4"/>
      <c r="C958" s="4"/>
      <c r="D958" s="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3" x14ac:dyDescent="0.15">
      <c r="A959" s="7"/>
      <c r="B959" s="4"/>
      <c r="C959" s="4"/>
      <c r="D959" s="8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3" x14ac:dyDescent="0.15">
      <c r="A960" s="7"/>
      <c r="B960" s="4"/>
      <c r="C960" s="4"/>
      <c r="D960" s="8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3" x14ac:dyDescent="0.15">
      <c r="A961" s="7"/>
      <c r="B961" s="4"/>
      <c r="C961" s="4"/>
      <c r="D961" s="8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3" x14ac:dyDescent="0.15">
      <c r="A962" s="7"/>
      <c r="B962" s="4"/>
      <c r="C962" s="4"/>
      <c r="D962" s="8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3" x14ac:dyDescent="0.15">
      <c r="A963" s="7"/>
      <c r="B963" s="4"/>
      <c r="C963" s="4"/>
      <c r="D963" s="8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3" x14ac:dyDescent="0.15">
      <c r="A964" s="7"/>
      <c r="B964" s="4"/>
      <c r="C964" s="4"/>
      <c r="D964" s="8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3" x14ac:dyDescent="0.15">
      <c r="A965" s="7"/>
      <c r="B965" s="4"/>
      <c r="C965" s="4"/>
      <c r="D965" s="8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3" x14ac:dyDescent="0.15">
      <c r="A966" s="7"/>
      <c r="B966" s="4"/>
      <c r="C966" s="4"/>
      <c r="D966" s="8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3" x14ac:dyDescent="0.15">
      <c r="A967" s="7"/>
      <c r="B967" s="4"/>
      <c r="C967" s="4"/>
      <c r="D967" s="8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3" x14ac:dyDescent="0.15">
      <c r="A968" s="7"/>
      <c r="B968" s="4"/>
      <c r="C968" s="4"/>
      <c r="D968" s="8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3" x14ac:dyDescent="0.15">
      <c r="A969" s="7"/>
      <c r="B969" s="4"/>
      <c r="C969" s="4"/>
      <c r="D969" s="8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3" x14ac:dyDescent="0.15">
      <c r="A970" s="7"/>
      <c r="B970" s="4"/>
      <c r="C970" s="4"/>
      <c r="D970" s="8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3" x14ac:dyDescent="0.15">
      <c r="A971" s="7"/>
      <c r="B971" s="4"/>
      <c r="C971" s="4"/>
      <c r="D971" s="8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3" x14ac:dyDescent="0.15">
      <c r="A972" s="7"/>
      <c r="B972" s="4"/>
      <c r="C972" s="4"/>
      <c r="D972" s="8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3" x14ac:dyDescent="0.15">
      <c r="A973" s="7"/>
      <c r="B973" s="4"/>
      <c r="C973" s="4"/>
      <c r="D973" s="8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3" x14ac:dyDescent="0.15">
      <c r="A974" s="7"/>
      <c r="B974" s="4"/>
      <c r="C974" s="4"/>
      <c r="D974" s="8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3" x14ac:dyDescent="0.15">
      <c r="A975" s="7"/>
      <c r="B975" s="4"/>
      <c r="C975" s="4"/>
      <c r="D975" s="8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3" x14ac:dyDescent="0.15">
      <c r="A976" s="7"/>
      <c r="B976" s="4"/>
      <c r="C976" s="4"/>
      <c r="D976" s="8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3" x14ac:dyDescent="0.15">
      <c r="A977" s="7"/>
      <c r="B977" s="4"/>
      <c r="C977" s="4"/>
      <c r="D977" s="8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3" x14ac:dyDescent="0.15">
      <c r="A978" s="7"/>
      <c r="B978" s="4"/>
      <c r="C978" s="4"/>
      <c r="D978" s="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3" x14ac:dyDescent="0.15">
      <c r="A979" s="7"/>
      <c r="B979" s="4"/>
      <c r="C979" s="4"/>
      <c r="D979" s="8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3" x14ac:dyDescent="0.15">
      <c r="A980" s="7"/>
      <c r="B980" s="4"/>
      <c r="C980" s="4"/>
      <c r="D980" s="8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3" x14ac:dyDescent="0.15">
      <c r="A981" s="7"/>
      <c r="B981" s="4"/>
      <c r="C981" s="4"/>
      <c r="D981" s="8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3" x14ac:dyDescent="0.15">
      <c r="A982" s="7"/>
      <c r="B982" s="4"/>
      <c r="C982" s="4"/>
      <c r="D982" s="8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3" x14ac:dyDescent="0.15">
      <c r="A983" s="7"/>
      <c r="B983" s="4"/>
      <c r="C983" s="4"/>
      <c r="D983" s="8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3" x14ac:dyDescent="0.15">
      <c r="A984" s="7"/>
      <c r="B984" s="4"/>
      <c r="C984" s="4"/>
      <c r="D984" s="8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3" x14ac:dyDescent="0.15">
      <c r="A985" s="7"/>
      <c r="B985" s="4"/>
      <c r="C985" s="4"/>
      <c r="D985" s="8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3" x14ac:dyDescent="0.15">
      <c r="A986" s="7"/>
      <c r="B986" s="4"/>
      <c r="C986" s="4"/>
      <c r="D986" s="8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3" x14ac:dyDescent="0.15">
      <c r="A987" s="7"/>
      <c r="B987" s="4"/>
      <c r="C987" s="4"/>
      <c r="D987" s="8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3" x14ac:dyDescent="0.15">
      <c r="A988" s="7"/>
      <c r="B988" s="4"/>
      <c r="C988" s="4"/>
      <c r="D988" s="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3" x14ac:dyDescent="0.15">
      <c r="A989" s="7"/>
      <c r="B989" s="4"/>
      <c r="C989" s="4"/>
      <c r="D989" s="8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3" x14ac:dyDescent="0.15">
      <c r="A990" s="7"/>
      <c r="B990" s="4"/>
      <c r="C990" s="4"/>
      <c r="D990" s="8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3" x14ac:dyDescent="0.15">
      <c r="A991" s="7"/>
      <c r="B991" s="4"/>
      <c r="C991" s="4"/>
      <c r="D991" s="8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3" x14ac:dyDescent="0.15">
      <c r="A992" s="7"/>
      <c r="B992" s="4"/>
      <c r="C992" s="4"/>
      <c r="D992" s="8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3" x14ac:dyDescent="0.15">
      <c r="A993" s="7"/>
      <c r="B993" s="4"/>
      <c r="C993" s="4"/>
      <c r="D993" s="8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13" x14ac:dyDescent="0.15">
      <c r="A994" s="7"/>
      <c r="B994" s="4"/>
      <c r="C994" s="4"/>
      <c r="D994" s="8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13" x14ac:dyDescent="0.15">
      <c r="A995" s="7"/>
      <c r="B995" s="4"/>
      <c r="C995" s="4"/>
      <c r="D995" s="8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13" x14ac:dyDescent="0.15">
      <c r="A996" s="7"/>
      <c r="B996" s="4"/>
      <c r="C996" s="4"/>
      <c r="D996" s="8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ht="13" x14ac:dyDescent="0.15">
      <c r="A997" s="7"/>
      <c r="B997" s="4"/>
      <c r="C997" s="4"/>
      <c r="D997" s="8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ht="13" x14ac:dyDescent="0.15">
      <c r="A998" s="7"/>
      <c r="B998" s="4"/>
      <c r="C998" s="4"/>
      <c r="D998" s="8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ht="13" x14ac:dyDescent="0.15">
      <c r="A999" s="7"/>
      <c r="B999" s="4"/>
      <c r="C999" s="4"/>
      <c r="D999" s="8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ht="13" x14ac:dyDescent="0.15">
      <c r="A1000" s="7"/>
      <c r="B1000" s="4"/>
      <c r="C1000" s="4"/>
      <c r="D1000" s="8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1:25" ht="13" x14ac:dyDescent="0.15">
      <c r="A1001" s="7"/>
      <c r="B1001" s="7"/>
      <c r="C1001" s="7"/>
      <c r="D1001" s="8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ht="13" x14ac:dyDescent="0.15">
      <c r="A1002" s="7"/>
      <c r="B1002" s="7"/>
      <c r="C1002" s="7"/>
      <c r="D1002" s="8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:25" ht="13" x14ac:dyDescent="0.15">
      <c r="A1003" s="7"/>
      <c r="B1003" s="7"/>
      <c r="C1003" s="7"/>
      <c r="D1003" s="8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1:25" ht="13" x14ac:dyDescent="0.15">
      <c r="A1004" s="7"/>
      <c r="B1004" s="7"/>
      <c r="C1004" s="7"/>
      <c r="D1004" s="8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1:25" ht="13" x14ac:dyDescent="0.15">
      <c r="A1005" s="7"/>
      <c r="B1005" s="7"/>
      <c r="C1005" s="7"/>
      <c r="D1005" s="8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  <row r="1006" spans="1:25" ht="13" x14ac:dyDescent="0.15">
      <c r="A1006" s="7"/>
      <c r="B1006" s="7"/>
      <c r="C1006" s="7"/>
      <c r="D1006" s="8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</row>
    <row r="1007" spans="1:25" ht="13" x14ac:dyDescent="0.15">
      <c r="A1007" s="7"/>
      <c r="B1007" s="7"/>
      <c r="C1007" s="7"/>
      <c r="D1007" s="8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</row>
    <row r="1008" spans="1:25" ht="13" x14ac:dyDescent="0.15">
      <c r="A1008" s="7"/>
      <c r="B1008" s="7"/>
      <c r="C1008" s="7"/>
      <c r="D1008" s="8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</row>
    <row r="1009" spans="1:25" ht="13" x14ac:dyDescent="0.15">
      <c r="A1009" s="7"/>
      <c r="B1009" s="7"/>
      <c r="C1009" s="7"/>
      <c r="D1009" s="8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</row>
    <row r="1010" spans="1:25" ht="13" x14ac:dyDescent="0.15">
      <c r="A1010" s="7"/>
      <c r="B1010" s="7"/>
      <c r="C1010" s="7"/>
      <c r="D1010" s="8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</row>
    <row r="1011" spans="1:25" ht="13" x14ac:dyDescent="0.15">
      <c r="A1011" s="7"/>
      <c r="B1011" s="7"/>
      <c r="C1011" s="7"/>
      <c r="D1011" s="8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</row>
    <row r="1012" spans="1:25" ht="13" x14ac:dyDescent="0.15">
      <c r="A1012" s="7"/>
      <c r="B1012" s="7"/>
      <c r="C1012" s="7"/>
      <c r="D1012" s="8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</row>
    <row r="1013" spans="1:25" ht="13" x14ac:dyDescent="0.15">
      <c r="A1013" s="7"/>
      <c r="B1013" s="7"/>
      <c r="C1013" s="7"/>
      <c r="D1013" s="8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</row>
    <row r="1014" spans="1:25" ht="13" x14ac:dyDescent="0.15">
      <c r="A1014" s="7"/>
      <c r="B1014" s="7"/>
      <c r="C1014" s="7"/>
      <c r="D1014" s="8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</row>
    <row r="1015" spans="1:25" ht="13" x14ac:dyDescent="0.15">
      <c r="A1015" s="7"/>
      <c r="B1015" s="7"/>
      <c r="C1015" s="7"/>
      <c r="D1015" s="8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</row>
    <row r="1016" spans="1:25" ht="13" x14ac:dyDescent="0.15">
      <c r="A1016" s="7"/>
      <c r="B1016" s="7"/>
      <c r="C1016" s="7"/>
      <c r="D1016" s="8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</row>
    <row r="1017" spans="1:25" ht="13" x14ac:dyDescent="0.15">
      <c r="A1017" s="7"/>
      <c r="B1017" s="7"/>
      <c r="C1017" s="7"/>
      <c r="D1017" s="8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</row>
    <row r="1018" spans="1:25" ht="13" x14ac:dyDescent="0.15">
      <c r="A1018" s="7"/>
      <c r="B1018" s="7"/>
      <c r="C1018" s="7"/>
      <c r="D1018" s="8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</row>
    <row r="1019" spans="1:25" ht="13" x14ac:dyDescent="0.15">
      <c r="A1019" s="7"/>
      <c r="B1019" s="7"/>
      <c r="C1019" s="7"/>
      <c r="D1019" s="8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</row>
    <row r="1020" spans="1:25" ht="13" x14ac:dyDescent="0.15">
      <c r="A1020" s="7"/>
      <c r="B1020" s="7"/>
      <c r="C1020" s="7"/>
      <c r="D1020" s="8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</row>
    <row r="1021" spans="1:25" ht="13" x14ac:dyDescent="0.15">
      <c r="A1021" s="7"/>
      <c r="B1021" s="7"/>
      <c r="C1021" s="7"/>
      <c r="D1021" s="8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</row>
    <row r="1022" spans="1:25" ht="13" x14ac:dyDescent="0.15">
      <c r="A1022" s="7"/>
      <c r="B1022" s="7"/>
      <c r="C1022" s="7"/>
      <c r="D1022" s="8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</row>
    <row r="1023" spans="1:25" ht="13" x14ac:dyDescent="0.15">
      <c r="A1023" s="7"/>
      <c r="B1023" s="7"/>
      <c r="C1023" s="7"/>
      <c r="D1023" s="8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</row>
    <row r="1024" spans="1:25" ht="13" x14ac:dyDescent="0.15">
      <c r="A1024" s="7"/>
      <c r="B1024" s="7"/>
      <c r="C1024" s="7"/>
      <c r="D1024" s="8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</row>
    <row r="1025" spans="1:25" ht="13" x14ac:dyDescent="0.15">
      <c r="A1025" s="7"/>
      <c r="B1025" s="7"/>
      <c r="C1025" s="7"/>
      <c r="D1025" s="8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</row>
    <row r="1026" spans="1:25" ht="13" x14ac:dyDescent="0.15">
      <c r="A1026" s="7"/>
      <c r="B1026" s="7"/>
      <c r="C1026" s="7"/>
      <c r="D1026" s="8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</row>
    <row r="1027" spans="1:25" ht="13" x14ac:dyDescent="0.15">
      <c r="A1027" s="7"/>
      <c r="B1027" s="7"/>
      <c r="C1027" s="7"/>
      <c r="D1027" s="8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</row>
    <row r="1028" spans="1:25" ht="13" x14ac:dyDescent="0.15">
      <c r="A1028" s="7"/>
      <c r="B1028" s="7"/>
      <c r="C1028" s="7"/>
      <c r="D1028" s="8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</row>
    <row r="1029" spans="1:25" ht="13" x14ac:dyDescent="0.15">
      <c r="A1029" s="7"/>
      <c r="B1029" s="7"/>
      <c r="C1029" s="7"/>
      <c r="D1029" s="8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</row>
    <row r="1030" spans="1:25" ht="13" x14ac:dyDescent="0.15">
      <c r="A1030" s="7"/>
      <c r="B1030" s="7"/>
      <c r="C1030" s="7"/>
      <c r="D1030" s="8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</row>
    <row r="1031" spans="1:25" ht="13" x14ac:dyDescent="0.15">
      <c r="A1031" s="7"/>
      <c r="B1031" s="7"/>
      <c r="C1031" s="7"/>
      <c r="D1031" s="8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</row>
    <row r="1032" spans="1:25" ht="13" x14ac:dyDescent="0.15">
      <c r="A1032" s="7"/>
      <c r="B1032" s="7"/>
      <c r="C1032" s="7"/>
      <c r="D1032" s="8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</row>
    <row r="1033" spans="1:25" ht="13" x14ac:dyDescent="0.15">
      <c r="A1033" s="7"/>
      <c r="B1033" s="7"/>
      <c r="C1033" s="7"/>
      <c r="D1033" s="8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</row>
    <row r="1034" spans="1:25" ht="13" x14ac:dyDescent="0.15">
      <c r="A1034" s="7"/>
      <c r="B1034" s="7"/>
      <c r="C1034" s="7"/>
      <c r="D1034" s="8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</row>
    <row r="1035" spans="1:25" ht="13" x14ac:dyDescent="0.15">
      <c r="A1035" s="7"/>
      <c r="B1035" s="7"/>
      <c r="C1035" s="7"/>
      <c r="D1035" s="8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</row>
    <row r="1036" spans="1:25" ht="13" x14ac:dyDescent="0.15">
      <c r="A1036" s="7"/>
      <c r="B1036" s="7"/>
      <c r="C1036" s="7"/>
      <c r="D1036" s="8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</row>
    <row r="1037" spans="1:25" ht="13" x14ac:dyDescent="0.15">
      <c r="A1037" s="7"/>
      <c r="B1037" s="7"/>
      <c r="C1037" s="7"/>
      <c r="D1037" s="8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</row>
    <row r="1038" spans="1:25" ht="13" x14ac:dyDescent="0.15">
      <c r="A1038" s="7"/>
      <c r="B1038" s="7"/>
      <c r="C1038" s="7"/>
      <c r="D1038" s="8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</row>
    <row r="1039" spans="1:25" ht="13" x14ac:dyDescent="0.15">
      <c r="A1039" s="7"/>
      <c r="B1039" s="7"/>
      <c r="C1039" s="7"/>
      <c r="D1039" s="8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</row>
    <row r="1040" spans="1:25" ht="13" x14ac:dyDescent="0.15">
      <c r="A1040" s="7"/>
      <c r="B1040" s="7"/>
      <c r="C1040" s="7"/>
      <c r="D1040" s="8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</row>
    <row r="1041" spans="1:25" ht="13" x14ac:dyDescent="0.15">
      <c r="A1041" s="7"/>
      <c r="B1041" s="7"/>
      <c r="C1041" s="7"/>
      <c r="D1041" s="8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</row>
    <row r="1042" spans="1:25" ht="13" x14ac:dyDescent="0.15">
      <c r="A1042" s="7"/>
      <c r="B1042" s="7"/>
      <c r="C1042" s="7"/>
      <c r="D1042" s="8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</row>
    <row r="1043" spans="1:25" ht="13" x14ac:dyDescent="0.15">
      <c r="A1043" s="7"/>
      <c r="B1043" s="7"/>
      <c r="C1043" s="7"/>
      <c r="D1043" s="8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</row>
    <row r="1044" spans="1:25" ht="13" x14ac:dyDescent="0.15">
      <c r="A1044" s="7"/>
      <c r="B1044" s="7"/>
      <c r="C1044" s="7"/>
      <c r="D1044" s="8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</row>
    <row r="1045" spans="1:25" ht="13" x14ac:dyDescent="0.15">
      <c r="A1045" s="7"/>
      <c r="B1045" s="7"/>
      <c r="C1045" s="7"/>
      <c r="D1045" s="8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</row>
    <row r="1046" spans="1:25" ht="13" x14ac:dyDescent="0.15">
      <c r="A1046" s="7"/>
      <c r="B1046" s="7"/>
      <c r="C1046" s="7"/>
      <c r="D1046" s="8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</row>
    <row r="1047" spans="1:25" ht="13" x14ac:dyDescent="0.15">
      <c r="A1047" s="7"/>
      <c r="B1047" s="7"/>
      <c r="C1047" s="7"/>
      <c r="D1047" s="8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</row>
    <row r="1048" spans="1:25" ht="13" x14ac:dyDescent="0.15">
      <c r="A1048" s="7"/>
      <c r="B1048" s="7"/>
      <c r="C1048" s="7"/>
      <c r="D1048" s="8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</row>
    <row r="1049" spans="1:25" ht="13" x14ac:dyDescent="0.15">
      <c r="A1049" s="7"/>
      <c r="B1049" s="7"/>
      <c r="C1049" s="7"/>
      <c r="D1049" s="8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</row>
    <row r="1050" spans="1:25" ht="13" x14ac:dyDescent="0.15">
      <c r="A1050" s="7"/>
      <c r="B1050" s="7"/>
      <c r="C1050" s="7"/>
      <c r="D1050" s="8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</row>
    <row r="1051" spans="1:25" ht="13" x14ac:dyDescent="0.15">
      <c r="A1051" s="7"/>
      <c r="B1051" s="7"/>
      <c r="C1051" s="7"/>
      <c r="D1051" s="8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</row>
    <row r="1052" spans="1:25" ht="13" x14ac:dyDescent="0.15">
      <c r="A1052" s="7"/>
      <c r="B1052" s="7"/>
      <c r="C1052" s="7"/>
      <c r="D1052" s="8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</row>
    <row r="1053" spans="1:25" ht="13" x14ac:dyDescent="0.15">
      <c r="A1053" s="7"/>
      <c r="B1053" s="7"/>
      <c r="C1053" s="7"/>
      <c r="D1053" s="8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</row>
    <row r="1054" spans="1:25" ht="13" x14ac:dyDescent="0.15">
      <c r="A1054" s="7"/>
      <c r="B1054" s="7"/>
      <c r="C1054" s="7"/>
      <c r="D1054" s="8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</row>
    <row r="1055" spans="1:25" ht="13" x14ac:dyDescent="0.15">
      <c r="A1055" s="7"/>
      <c r="B1055" s="7"/>
      <c r="C1055" s="7"/>
      <c r="D1055" s="8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</row>
    <row r="1056" spans="1:25" ht="13" x14ac:dyDescent="0.15">
      <c r="A1056" s="7"/>
      <c r="B1056" s="7"/>
      <c r="C1056" s="7"/>
      <c r="D1056" s="8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</row>
    <row r="1057" spans="1:25" ht="13" x14ac:dyDescent="0.15">
      <c r="A1057" s="7"/>
      <c r="B1057" s="7"/>
      <c r="C1057" s="7"/>
      <c r="D1057" s="8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</row>
    <row r="1058" spans="1:25" ht="13" x14ac:dyDescent="0.15">
      <c r="A1058" s="7"/>
      <c r="B1058" s="7"/>
      <c r="C1058" s="7"/>
      <c r="D1058" s="8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</row>
    <row r="1059" spans="1:25" ht="13" x14ac:dyDescent="0.15">
      <c r="A1059" s="7"/>
      <c r="B1059" s="7"/>
      <c r="C1059" s="7"/>
      <c r="D1059" s="8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</row>
    <row r="1060" spans="1:25" ht="13" x14ac:dyDescent="0.15">
      <c r="A1060" s="7"/>
      <c r="B1060" s="7"/>
      <c r="C1060" s="7"/>
      <c r="D1060" s="8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</row>
    <row r="1061" spans="1:25" ht="13" x14ac:dyDescent="0.15">
      <c r="A1061" s="7"/>
      <c r="B1061" s="7"/>
      <c r="C1061" s="7"/>
      <c r="D1061" s="8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</row>
    <row r="1062" spans="1:25" ht="13" x14ac:dyDescent="0.15">
      <c r="A1062" s="7"/>
      <c r="B1062" s="7"/>
      <c r="C1062" s="7"/>
      <c r="D1062" s="8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</row>
    <row r="1063" spans="1:25" ht="13" x14ac:dyDescent="0.15">
      <c r="A1063" s="7"/>
      <c r="B1063" s="7"/>
      <c r="C1063" s="7"/>
      <c r="D1063" s="8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</row>
    <row r="1064" spans="1:25" ht="13" x14ac:dyDescent="0.15">
      <c r="A1064" s="7"/>
      <c r="B1064" s="7"/>
      <c r="C1064" s="7"/>
      <c r="D1064" s="8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</row>
    <row r="1065" spans="1:25" ht="13" x14ac:dyDescent="0.15">
      <c r="A1065" s="7"/>
      <c r="B1065" s="7"/>
      <c r="C1065" s="7"/>
      <c r="D1065" s="8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</row>
    <row r="1066" spans="1:25" ht="13" x14ac:dyDescent="0.15">
      <c r="A1066" s="7"/>
      <c r="B1066" s="7"/>
      <c r="C1066" s="7"/>
      <c r="D1066" s="8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</row>
    <row r="1067" spans="1:25" ht="13" x14ac:dyDescent="0.15">
      <c r="A1067" s="7"/>
      <c r="B1067" s="7"/>
      <c r="C1067" s="7"/>
      <c r="D1067" s="8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</row>
    <row r="1068" spans="1:25" ht="13" x14ac:dyDescent="0.15">
      <c r="A1068" s="7"/>
      <c r="B1068" s="7"/>
      <c r="C1068" s="7"/>
      <c r="D1068" s="8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</row>
    <row r="1069" spans="1:25" ht="13" x14ac:dyDescent="0.15">
      <c r="A1069" s="7"/>
      <c r="B1069" s="7"/>
      <c r="C1069" s="7"/>
      <c r="D1069" s="8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</row>
    <row r="1070" spans="1:25" ht="13" x14ac:dyDescent="0.15">
      <c r="A1070" s="7"/>
      <c r="B1070" s="7"/>
      <c r="C1070" s="7"/>
      <c r="D1070" s="8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</row>
    <row r="1071" spans="1:25" ht="13" x14ac:dyDescent="0.15">
      <c r="A1071" s="7"/>
      <c r="B1071" s="7"/>
      <c r="C1071" s="7"/>
      <c r="D1071" s="8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</row>
    <row r="1072" spans="1:25" ht="13" x14ac:dyDescent="0.15">
      <c r="A1072" s="7"/>
      <c r="B1072" s="7"/>
      <c r="C1072" s="7"/>
      <c r="D1072" s="8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</row>
    <row r="1073" spans="1:25" ht="13" x14ac:dyDescent="0.15">
      <c r="A1073" s="7"/>
      <c r="B1073" s="7"/>
      <c r="C1073" s="7"/>
      <c r="D1073" s="8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</row>
    <row r="1074" spans="1:25" ht="13" x14ac:dyDescent="0.15">
      <c r="A1074" s="7"/>
      <c r="B1074" s="7"/>
      <c r="C1074" s="7"/>
      <c r="D1074" s="8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</row>
    <row r="1075" spans="1:25" ht="13" x14ac:dyDescent="0.15">
      <c r="A1075" s="7"/>
      <c r="B1075" s="7"/>
      <c r="C1075" s="7"/>
      <c r="D1075" s="8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</row>
    <row r="1076" spans="1:25" ht="13" x14ac:dyDescent="0.15">
      <c r="A1076" s="7"/>
      <c r="B1076" s="7"/>
      <c r="C1076" s="7"/>
      <c r="D1076" s="8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</row>
    <row r="1077" spans="1:25" ht="13" x14ac:dyDescent="0.15">
      <c r="A1077" s="7"/>
      <c r="B1077" s="7"/>
      <c r="C1077" s="7"/>
      <c r="D1077" s="8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</row>
    <row r="1078" spans="1:25" ht="13" x14ac:dyDescent="0.15">
      <c r="A1078" s="7"/>
      <c r="B1078" s="7"/>
      <c r="C1078" s="7"/>
      <c r="D1078" s="8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</row>
    <row r="1079" spans="1:25" ht="13" x14ac:dyDescent="0.15">
      <c r="A1079" s="7"/>
      <c r="B1079" s="7"/>
      <c r="C1079" s="7"/>
      <c r="D1079" s="8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</row>
    <row r="1080" spans="1:25" ht="13" x14ac:dyDescent="0.15">
      <c r="A1080" s="7"/>
      <c r="B1080" s="7"/>
      <c r="C1080" s="7"/>
      <c r="D1080" s="8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</row>
    <row r="1081" spans="1:25" ht="13" x14ac:dyDescent="0.15">
      <c r="A1081" s="7"/>
      <c r="B1081" s="7"/>
      <c r="C1081" s="7"/>
      <c r="D1081" s="8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</row>
    <row r="1082" spans="1:25" ht="13" x14ac:dyDescent="0.15">
      <c r="A1082" s="7"/>
      <c r="B1082" s="7"/>
      <c r="C1082" s="7"/>
      <c r="D1082" s="8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</row>
    <row r="1083" spans="1:25" ht="13" x14ac:dyDescent="0.15">
      <c r="A1083" s="7"/>
      <c r="B1083" s="7"/>
      <c r="C1083" s="7"/>
      <c r="D1083" s="8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</row>
    <row r="1084" spans="1:25" ht="13" x14ac:dyDescent="0.15">
      <c r="A1084" s="7"/>
      <c r="B1084" s="7"/>
      <c r="C1084" s="7"/>
      <c r="D1084" s="8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</row>
    <row r="1085" spans="1:25" ht="13" x14ac:dyDescent="0.15">
      <c r="A1085" s="7"/>
      <c r="B1085" s="7"/>
      <c r="C1085" s="7"/>
      <c r="D1085" s="8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</row>
    <row r="1086" spans="1:25" ht="13" x14ac:dyDescent="0.15">
      <c r="A1086" s="7"/>
      <c r="B1086" s="7"/>
      <c r="C1086" s="7"/>
      <c r="D1086" s="8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</row>
    <row r="1087" spans="1:25" ht="13" x14ac:dyDescent="0.15">
      <c r="A1087" s="7"/>
      <c r="B1087" s="7"/>
      <c r="C1087" s="7"/>
      <c r="D1087" s="8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</row>
    <row r="1088" spans="1:25" ht="13" x14ac:dyDescent="0.15">
      <c r="A1088" s="7"/>
      <c r="B1088" s="7"/>
      <c r="C1088" s="7"/>
      <c r="D1088" s="8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</row>
    <row r="1089" spans="1:25" ht="13" x14ac:dyDescent="0.15">
      <c r="A1089" s="7"/>
      <c r="B1089" s="7"/>
      <c r="C1089" s="7"/>
      <c r="D1089" s="8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</row>
    <row r="1090" spans="1:25" ht="13" x14ac:dyDescent="0.15">
      <c r="A1090" s="7"/>
      <c r="B1090" s="7"/>
      <c r="C1090" s="7"/>
      <c r="D1090" s="8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</row>
    <row r="1091" spans="1:25" ht="13" x14ac:dyDescent="0.15">
      <c r="A1091" s="7"/>
      <c r="B1091" s="7"/>
      <c r="C1091" s="7"/>
      <c r="D1091" s="8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</row>
    <row r="1092" spans="1:25" ht="13" x14ac:dyDescent="0.15">
      <c r="A1092" s="7"/>
      <c r="B1092" s="7"/>
      <c r="C1092" s="7"/>
      <c r="D1092" s="8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</row>
    <row r="1093" spans="1:25" ht="13" x14ac:dyDescent="0.15">
      <c r="A1093" s="7"/>
      <c r="B1093" s="7"/>
      <c r="C1093" s="7"/>
      <c r="D1093" s="8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</row>
    <row r="1094" spans="1:25" ht="13" x14ac:dyDescent="0.15">
      <c r="A1094" s="7"/>
      <c r="B1094" s="7"/>
      <c r="C1094" s="7"/>
      <c r="D1094" s="8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</row>
    <row r="1095" spans="1:25" ht="13" x14ac:dyDescent="0.15">
      <c r="A1095" s="7"/>
      <c r="B1095" s="7"/>
      <c r="C1095" s="7"/>
      <c r="D1095" s="8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</row>
    <row r="1096" spans="1:25" ht="13" x14ac:dyDescent="0.15">
      <c r="A1096" s="7"/>
      <c r="B1096" s="7"/>
      <c r="C1096" s="7"/>
      <c r="D1096" s="8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</row>
    <row r="1097" spans="1:25" ht="13" x14ac:dyDescent="0.15">
      <c r="A1097" s="7"/>
      <c r="B1097" s="7"/>
      <c r="C1097" s="7"/>
      <c r="D1097" s="8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</row>
    <row r="1098" spans="1:25" ht="13" x14ac:dyDescent="0.15">
      <c r="A1098" s="7"/>
      <c r="B1098" s="7"/>
      <c r="C1098" s="7"/>
      <c r="D1098" s="8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</row>
    <row r="1099" spans="1:25" ht="13" x14ac:dyDescent="0.15">
      <c r="A1099" s="7"/>
      <c r="B1099" s="7"/>
      <c r="C1099" s="7"/>
      <c r="D1099" s="8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</row>
    <row r="1100" spans="1:25" ht="13" x14ac:dyDescent="0.15">
      <c r="A1100" s="7"/>
      <c r="B1100" s="7"/>
      <c r="C1100" s="7"/>
      <c r="D1100" s="8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</row>
    <row r="1101" spans="1:25" ht="13" x14ac:dyDescent="0.15">
      <c r="A1101" s="7"/>
      <c r="B1101" s="7"/>
      <c r="C1101" s="7"/>
      <c r="D1101" s="8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</row>
    <row r="1102" spans="1:25" ht="13" x14ac:dyDescent="0.15">
      <c r="A1102" s="7"/>
      <c r="B1102" s="7"/>
      <c r="C1102" s="7"/>
      <c r="D1102" s="8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</row>
    <row r="1103" spans="1:25" ht="13" x14ac:dyDescent="0.15">
      <c r="A1103" s="7"/>
      <c r="B1103" s="7"/>
      <c r="C1103" s="7"/>
      <c r="D1103" s="8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</row>
    <row r="1104" spans="1:25" ht="13" x14ac:dyDescent="0.15">
      <c r="A1104" s="7"/>
      <c r="B1104" s="7"/>
      <c r="C1104" s="7"/>
      <c r="D1104" s="8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</row>
    <row r="1105" spans="1:25" ht="13" x14ac:dyDescent="0.15">
      <c r="A1105" s="7"/>
      <c r="B1105" s="7"/>
      <c r="C1105" s="7"/>
      <c r="D1105" s="8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</row>
    <row r="1106" spans="1:25" ht="13" x14ac:dyDescent="0.15">
      <c r="A1106" s="7"/>
      <c r="B1106" s="7"/>
      <c r="C1106" s="7"/>
      <c r="D1106" s="8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</row>
    <row r="1107" spans="1:25" ht="13" x14ac:dyDescent="0.15">
      <c r="A1107" s="7"/>
      <c r="B1107" s="7"/>
      <c r="C1107" s="7"/>
      <c r="D1107" s="8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</row>
    <row r="1108" spans="1:25" ht="13" x14ac:dyDescent="0.15">
      <c r="A1108" s="7"/>
      <c r="B1108" s="7"/>
      <c r="C1108" s="7"/>
      <c r="D1108" s="8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</row>
    <row r="1109" spans="1:25" ht="13" x14ac:dyDescent="0.15">
      <c r="A1109" s="7"/>
      <c r="B1109" s="7"/>
      <c r="C1109" s="7"/>
      <c r="D1109" s="8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</row>
    <row r="1110" spans="1:25" ht="13" x14ac:dyDescent="0.15">
      <c r="A1110" s="7"/>
      <c r="B1110" s="7"/>
      <c r="C1110" s="7"/>
      <c r="D1110" s="8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</row>
    <row r="1111" spans="1:25" ht="13" x14ac:dyDescent="0.15">
      <c r="A1111" s="7"/>
      <c r="B1111" s="7"/>
      <c r="C1111" s="7"/>
      <c r="D1111" s="8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</row>
    <row r="1112" spans="1:25" ht="13" x14ac:dyDescent="0.15">
      <c r="A1112" s="7"/>
      <c r="B1112" s="7"/>
      <c r="C1112" s="7"/>
      <c r="D1112" s="8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</row>
    <row r="1113" spans="1:25" ht="13" x14ac:dyDescent="0.15">
      <c r="A1113" s="7"/>
      <c r="B1113" s="7"/>
      <c r="C1113" s="7"/>
      <c r="D1113" s="8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</row>
    <row r="1114" spans="1:25" ht="13" x14ac:dyDescent="0.15">
      <c r="A1114" s="7"/>
      <c r="B1114" s="7"/>
      <c r="C1114" s="7"/>
      <c r="D1114" s="8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</row>
    <row r="1115" spans="1:25" ht="13" x14ac:dyDescent="0.15">
      <c r="A1115" s="7"/>
      <c r="B1115" s="7"/>
      <c r="C1115" s="7"/>
      <c r="D1115" s="8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</row>
    <row r="1116" spans="1:25" ht="13" x14ac:dyDescent="0.15">
      <c r="A1116" s="7"/>
      <c r="B1116" s="7"/>
      <c r="C1116" s="7"/>
      <c r="D1116" s="8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</row>
    <row r="1117" spans="1:25" ht="13" x14ac:dyDescent="0.15">
      <c r="A1117" s="7"/>
      <c r="B1117" s="7"/>
      <c r="C1117" s="7"/>
      <c r="D1117" s="8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</row>
    <row r="1118" spans="1:25" ht="13" x14ac:dyDescent="0.15">
      <c r="A1118" s="7"/>
      <c r="B1118" s="7"/>
      <c r="C1118" s="7"/>
      <c r="D1118" s="8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</row>
    <row r="1119" spans="1:25" ht="13" x14ac:dyDescent="0.15">
      <c r="A1119" s="7"/>
      <c r="B1119" s="7"/>
      <c r="C1119" s="7"/>
      <c r="D1119" s="8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</row>
    <row r="1120" spans="1:25" ht="13" x14ac:dyDescent="0.15">
      <c r="A1120" s="7"/>
      <c r="B1120" s="7"/>
      <c r="C1120" s="7"/>
      <c r="D1120" s="8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</row>
    <row r="1121" spans="1:25" ht="13" x14ac:dyDescent="0.15">
      <c r="A1121" s="7"/>
      <c r="B1121" s="7"/>
      <c r="C1121" s="7"/>
      <c r="D1121" s="8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</row>
    <row r="1122" spans="1:25" ht="13" x14ac:dyDescent="0.15">
      <c r="A1122" s="7"/>
      <c r="B1122" s="7"/>
      <c r="C1122" s="7"/>
      <c r="D1122" s="8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</row>
    <row r="1123" spans="1:25" ht="13" x14ac:dyDescent="0.15">
      <c r="A1123" s="7"/>
      <c r="B1123" s="7"/>
      <c r="C1123" s="7"/>
      <c r="D1123" s="8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</row>
    <row r="1124" spans="1:25" ht="13" x14ac:dyDescent="0.15">
      <c r="A1124" s="7"/>
      <c r="B1124" s="7"/>
      <c r="C1124" s="7"/>
      <c r="D1124" s="8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</row>
    <row r="1125" spans="1:25" ht="13" x14ac:dyDescent="0.15">
      <c r="A1125" s="7"/>
      <c r="B1125" s="7"/>
      <c r="C1125" s="7"/>
      <c r="D1125" s="8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</row>
    <row r="1126" spans="1:25" ht="13" x14ac:dyDescent="0.15">
      <c r="A1126" s="7"/>
      <c r="B1126" s="7"/>
      <c r="C1126" s="7"/>
      <c r="D1126" s="8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</row>
    <row r="1127" spans="1:25" ht="13" x14ac:dyDescent="0.15">
      <c r="A1127" s="7"/>
      <c r="B1127" s="7"/>
      <c r="C1127" s="7"/>
      <c r="D1127" s="8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</row>
    <row r="1128" spans="1:25" ht="13" x14ac:dyDescent="0.15">
      <c r="A1128" s="7"/>
      <c r="B1128" s="7"/>
      <c r="C1128" s="7"/>
      <c r="D1128" s="8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</row>
    <row r="1129" spans="1:25" ht="13" x14ac:dyDescent="0.15">
      <c r="A1129" s="7"/>
      <c r="B1129" s="7"/>
      <c r="C1129" s="7"/>
      <c r="D1129" s="8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</row>
    <row r="1130" spans="1:25" ht="13" x14ac:dyDescent="0.15">
      <c r="A1130" s="7"/>
      <c r="B1130" s="7"/>
      <c r="C1130" s="7"/>
      <c r="D1130" s="8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</row>
    <row r="1131" spans="1:25" ht="13" x14ac:dyDescent="0.15">
      <c r="A1131" s="7"/>
      <c r="B1131" s="7"/>
      <c r="C1131" s="7"/>
      <c r="D1131" s="8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</row>
    <row r="1132" spans="1:25" ht="13" x14ac:dyDescent="0.15">
      <c r="A1132" s="7"/>
      <c r="B1132" s="7"/>
      <c r="C1132" s="7"/>
      <c r="D1132" s="8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</row>
    <row r="1133" spans="1:25" ht="13" x14ac:dyDescent="0.15">
      <c r="A1133" s="7"/>
      <c r="B1133" s="7"/>
      <c r="C1133" s="7"/>
      <c r="D1133" s="8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</row>
    <row r="1134" spans="1:25" ht="13" x14ac:dyDescent="0.15">
      <c r="A1134" s="7"/>
      <c r="B1134" s="7"/>
      <c r="C1134" s="7"/>
      <c r="D1134" s="8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</row>
    <row r="1135" spans="1:25" ht="13" x14ac:dyDescent="0.15">
      <c r="A1135" s="7"/>
      <c r="B1135" s="7"/>
      <c r="C1135" s="7"/>
      <c r="D1135" s="8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</row>
    <row r="1136" spans="1:25" ht="13" x14ac:dyDescent="0.15">
      <c r="A1136" s="7"/>
      <c r="B1136" s="7"/>
      <c r="C1136" s="7"/>
      <c r="D1136" s="8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</row>
    <row r="1137" spans="1:25" ht="13" x14ac:dyDescent="0.15">
      <c r="A1137" s="7"/>
      <c r="B1137" s="7"/>
      <c r="C1137" s="7"/>
      <c r="D1137" s="8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</row>
    <row r="1138" spans="1:25" ht="13" x14ac:dyDescent="0.15">
      <c r="A1138" s="7"/>
      <c r="B1138" s="7"/>
      <c r="C1138" s="7"/>
      <c r="D1138" s="8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</row>
    <row r="1139" spans="1:25" ht="13" x14ac:dyDescent="0.15">
      <c r="A1139" s="7"/>
      <c r="B1139" s="7"/>
      <c r="C1139" s="7"/>
      <c r="D1139" s="8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</row>
    <row r="1140" spans="1:25" ht="13" x14ac:dyDescent="0.15">
      <c r="A1140" s="7"/>
      <c r="B1140" s="7"/>
      <c r="C1140" s="7"/>
      <c r="D1140" s="8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</row>
    <row r="1141" spans="1:25" ht="13" x14ac:dyDescent="0.15">
      <c r="A1141" s="7"/>
      <c r="B1141" s="7"/>
      <c r="C1141" s="7"/>
      <c r="D1141" s="8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</row>
    <row r="1142" spans="1:25" ht="13" x14ac:dyDescent="0.15">
      <c r="A1142" s="7"/>
      <c r="B1142" s="7"/>
      <c r="C1142" s="7"/>
      <c r="D1142" s="8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</row>
    <row r="1143" spans="1:25" ht="13" x14ac:dyDescent="0.15">
      <c r="A1143" s="7"/>
      <c r="B1143" s="7"/>
      <c r="C1143" s="7"/>
      <c r="D1143" s="8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</row>
    <row r="1144" spans="1:25" ht="13" x14ac:dyDescent="0.15">
      <c r="A1144" s="7"/>
      <c r="B1144" s="7"/>
      <c r="C1144" s="7"/>
      <c r="D1144" s="8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</row>
    <row r="1145" spans="1:25" ht="13" x14ac:dyDescent="0.15">
      <c r="A1145" s="7"/>
      <c r="B1145" s="7"/>
      <c r="C1145" s="7"/>
      <c r="D1145" s="8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</row>
    <row r="1146" spans="1:25" ht="13" x14ac:dyDescent="0.15">
      <c r="A1146" s="7"/>
      <c r="B1146" s="7"/>
      <c r="C1146" s="7"/>
      <c r="D1146" s="8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</row>
    <row r="1147" spans="1:25" ht="13" x14ac:dyDescent="0.15">
      <c r="A1147" s="7"/>
      <c r="B1147" s="7"/>
      <c r="C1147" s="7"/>
      <c r="D1147" s="8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</row>
    <row r="1148" spans="1:25" ht="13" x14ac:dyDescent="0.15">
      <c r="A1148" s="7"/>
      <c r="B1148" s="7"/>
      <c r="C1148" s="7"/>
      <c r="D1148" s="8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</row>
    <row r="1149" spans="1:25" ht="13" x14ac:dyDescent="0.15">
      <c r="A1149" s="7"/>
      <c r="B1149" s="7"/>
      <c r="C1149" s="7"/>
      <c r="D1149" s="8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</row>
    <row r="1150" spans="1:25" ht="13" x14ac:dyDescent="0.15">
      <c r="A1150" s="7"/>
      <c r="B1150" s="7"/>
      <c r="C1150" s="7"/>
      <c r="D1150" s="8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</row>
    <row r="1151" spans="1:25" ht="13" x14ac:dyDescent="0.15">
      <c r="A1151" s="7"/>
      <c r="B1151" s="7"/>
      <c r="C1151" s="7"/>
      <c r="D1151" s="8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</row>
    <row r="1152" spans="1:25" ht="13" x14ac:dyDescent="0.15">
      <c r="A1152" s="7"/>
      <c r="B1152" s="7"/>
      <c r="C1152" s="7"/>
      <c r="D1152" s="8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</row>
    <row r="1153" spans="1:25" ht="13" x14ac:dyDescent="0.15">
      <c r="A1153" s="7"/>
      <c r="B1153" s="7"/>
      <c r="C1153" s="7"/>
      <c r="D1153" s="8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</row>
    <row r="1154" spans="1:25" ht="13" x14ac:dyDescent="0.15">
      <c r="A1154" s="7"/>
      <c r="B1154" s="7"/>
      <c r="C1154" s="7"/>
      <c r="D1154" s="8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</row>
    <row r="1155" spans="1:25" ht="13" x14ac:dyDescent="0.15">
      <c r="A1155" s="7"/>
      <c r="B1155" s="7"/>
      <c r="C1155" s="7"/>
      <c r="D1155" s="8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</row>
    <row r="1156" spans="1:25" ht="13" x14ac:dyDescent="0.15">
      <c r="A1156" s="7"/>
      <c r="B1156" s="7"/>
      <c r="C1156" s="7"/>
      <c r="D1156" s="8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</row>
    <row r="1157" spans="1:25" ht="13" x14ac:dyDescent="0.15">
      <c r="A1157" s="7"/>
      <c r="B1157" s="7"/>
      <c r="C1157" s="7"/>
      <c r="D1157" s="8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</row>
    <row r="1158" spans="1:25" ht="13" x14ac:dyDescent="0.15">
      <c r="A1158" s="7"/>
      <c r="B1158" s="7"/>
      <c r="C1158" s="7"/>
      <c r="D1158" s="8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</row>
    <row r="1159" spans="1:25" ht="13" x14ac:dyDescent="0.15">
      <c r="A1159" s="7"/>
      <c r="B1159" s="7"/>
      <c r="C1159" s="7"/>
      <c r="D1159" s="8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</row>
    <row r="1160" spans="1:25" ht="13" x14ac:dyDescent="0.15">
      <c r="A1160" s="7"/>
      <c r="B1160" s="7"/>
      <c r="C1160" s="7"/>
      <c r="D1160" s="8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</row>
    <row r="1161" spans="1:25" ht="13" x14ac:dyDescent="0.15">
      <c r="A1161" s="7"/>
      <c r="B1161" s="7"/>
      <c r="C1161" s="7"/>
      <c r="D1161" s="8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</row>
    <row r="1162" spans="1:25" ht="13" x14ac:dyDescent="0.15">
      <c r="A1162" s="7"/>
      <c r="B1162" s="7"/>
      <c r="C1162" s="7"/>
      <c r="D1162" s="8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</row>
    <row r="1163" spans="1:25" ht="13" x14ac:dyDescent="0.15">
      <c r="A1163" s="7"/>
      <c r="B1163" s="7"/>
      <c r="C1163" s="7"/>
      <c r="D1163" s="8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</row>
    <row r="1164" spans="1:25" ht="13" x14ac:dyDescent="0.15">
      <c r="A1164" s="7"/>
      <c r="B1164" s="7"/>
      <c r="C1164" s="7"/>
      <c r="D1164" s="8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</row>
    <row r="1165" spans="1:25" ht="13" x14ac:dyDescent="0.15">
      <c r="A1165" s="7"/>
      <c r="B1165" s="7"/>
      <c r="C1165" s="7"/>
      <c r="D1165" s="8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</row>
    <row r="1166" spans="1:25" ht="13" x14ac:dyDescent="0.15">
      <c r="A1166" s="7"/>
      <c r="B1166" s="7"/>
      <c r="C1166" s="7"/>
      <c r="D1166" s="8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</row>
    <row r="1167" spans="1:25" ht="13" x14ac:dyDescent="0.15">
      <c r="A1167" s="7"/>
      <c r="B1167" s="7"/>
      <c r="C1167" s="7"/>
      <c r="D1167" s="8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</row>
    <row r="1168" spans="1:25" ht="13" x14ac:dyDescent="0.15">
      <c r="A1168" s="7"/>
      <c r="B1168" s="7"/>
      <c r="C1168" s="7"/>
      <c r="D1168" s="8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</row>
    <row r="1169" spans="1:25" ht="13" x14ac:dyDescent="0.15">
      <c r="A1169" s="7"/>
      <c r="B1169" s="7"/>
      <c r="C1169" s="7"/>
      <c r="D1169" s="8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</row>
    <row r="1170" spans="1:25" ht="13" x14ac:dyDescent="0.15">
      <c r="A1170" s="7"/>
      <c r="B1170" s="7"/>
      <c r="C1170" s="7"/>
      <c r="D1170" s="8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</row>
    <row r="1171" spans="1:25" ht="13" x14ac:dyDescent="0.15">
      <c r="A1171" s="7"/>
      <c r="B1171" s="7"/>
      <c r="C1171" s="7"/>
      <c r="D1171" s="8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</row>
    <row r="1172" spans="1:25" ht="13" x14ac:dyDescent="0.15">
      <c r="A1172" s="7"/>
      <c r="B1172" s="7"/>
      <c r="C1172" s="7"/>
      <c r="D1172" s="8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</row>
    <row r="1173" spans="1:25" ht="13" x14ac:dyDescent="0.15">
      <c r="A1173" s="7"/>
      <c r="B1173" s="7"/>
      <c r="C1173" s="7"/>
      <c r="D1173" s="8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</row>
    <row r="1174" spans="1:25" ht="13" x14ac:dyDescent="0.15">
      <c r="A1174" s="7"/>
      <c r="B1174" s="7"/>
      <c r="C1174" s="7"/>
      <c r="D1174" s="8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</row>
    <row r="1175" spans="1:25" ht="13" x14ac:dyDescent="0.15">
      <c r="A1175" s="7"/>
      <c r="B1175" s="7"/>
      <c r="C1175" s="7"/>
      <c r="D1175" s="8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</row>
    <row r="1176" spans="1:25" ht="13" x14ac:dyDescent="0.15">
      <c r="A1176" s="7"/>
      <c r="B1176" s="7"/>
      <c r="C1176" s="7"/>
      <c r="D1176" s="8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</row>
    <row r="1177" spans="1:25" ht="13" x14ac:dyDescent="0.15">
      <c r="A1177" s="7"/>
      <c r="B1177" s="7"/>
      <c r="C1177" s="7"/>
      <c r="D1177" s="8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</row>
    <row r="1178" spans="1:25" ht="13" x14ac:dyDescent="0.15">
      <c r="A1178" s="7"/>
      <c r="B1178" s="7"/>
      <c r="C1178" s="7"/>
      <c r="D1178" s="8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</row>
    <row r="1179" spans="1:25" ht="13" x14ac:dyDescent="0.15">
      <c r="A1179" s="7"/>
      <c r="B1179" s="7"/>
      <c r="C1179" s="7"/>
      <c r="D1179" s="8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</row>
    <row r="1180" spans="1:25" ht="13" x14ac:dyDescent="0.15">
      <c r="A1180" s="7"/>
      <c r="B1180" s="7"/>
      <c r="C1180" s="7"/>
      <c r="D1180" s="8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</row>
    <row r="1181" spans="1:25" ht="13" x14ac:dyDescent="0.15">
      <c r="A1181" s="7"/>
      <c r="B1181" s="7"/>
      <c r="C1181" s="7"/>
      <c r="D1181" s="8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</row>
    <row r="1182" spans="1:25" ht="13" x14ac:dyDescent="0.15">
      <c r="A1182" s="7"/>
      <c r="B1182" s="7"/>
      <c r="C1182" s="7"/>
      <c r="D1182" s="8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</row>
    <row r="1183" spans="1:25" ht="13" x14ac:dyDescent="0.15">
      <c r="A1183" s="7"/>
      <c r="B1183" s="7"/>
      <c r="C1183" s="7"/>
      <c r="D1183" s="8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</row>
    <row r="1184" spans="1:25" ht="13" x14ac:dyDescent="0.15">
      <c r="A1184" s="7"/>
      <c r="B1184" s="7"/>
      <c r="C1184" s="7"/>
      <c r="D1184" s="8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</row>
    <row r="1185" spans="1:25" ht="13" x14ac:dyDescent="0.15">
      <c r="A1185" s="7"/>
      <c r="B1185" s="7"/>
      <c r="C1185" s="7"/>
      <c r="D1185" s="8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</row>
    <row r="1186" spans="1:25" ht="13" x14ac:dyDescent="0.15">
      <c r="A1186" s="7"/>
      <c r="B1186" s="7"/>
      <c r="C1186" s="7"/>
      <c r="D1186" s="8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</row>
    <row r="1187" spans="1:25" ht="13" x14ac:dyDescent="0.15">
      <c r="A1187" s="7"/>
      <c r="B1187" s="7"/>
      <c r="C1187" s="7"/>
      <c r="D1187" s="8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</row>
    <row r="1188" spans="1:25" ht="13" x14ac:dyDescent="0.15">
      <c r="A1188" s="7"/>
      <c r="B1188" s="7"/>
      <c r="C1188" s="7"/>
      <c r="D1188" s="8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</row>
    <row r="1189" spans="1:25" ht="13" x14ac:dyDescent="0.15">
      <c r="A1189" s="7"/>
      <c r="B1189" s="7"/>
      <c r="C1189" s="7"/>
      <c r="D1189" s="8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</row>
    <row r="1190" spans="1:25" ht="13" x14ac:dyDescent="0.15">
      <c r="A1190" s="7"/>
      <c r="B1190" s="7"/>
      <c r="C1190" s="7"/>
      <c r="D1190" s="8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</row>
    <row r="1191" spans="1:25" ht="13" x14ac:dyDescent="0.15">
      <c r="A1191" s="7"/>
      <c r="B1191" s="7"/>
      <c r="C1191" s="7"/>
      <c r="D1191" s="8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</row>
    <row r="1192" spans="1:25" ht="13" x14ac:dyDescent="0.15">
      <c r="A1192" s="7"/>
      <c r="B1192" s="7"/>
      <c r="C1192" s="7"/>
      <c r="D1192" s="8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</row>
    <row r="1193" spans="1:25" ht="13" x14ac:dyDescent="0.15">
      <c r="A1193" s="7"/>
      <c r="B1193" s="7"/>
      <c r="C1193" s="7"/>
      <c r="D1193" s="8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</row>
    <row r="1194" spans="1:25" ht="13" x14ac:dyDescent="0.15">
      <c r="A1194" s="7"/>
      <c r="B1194" s="7"/>
      <c r="C1194" s="7"/>
      <c r="D1194" s="8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</row>
    <row r="1195" spans="1:25" ht="13" x14ac:dyDescent="0.15">
      <c r="A1195" s="7"/>
      <c r="B1195" s="7"/>
      <c r="C1195" s="7"/>
      <c r="D1195" s="8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</row>
    <row r="1196" spans="1:25" ht="13" x14ac:dyDescent="0.15">
      <c r="A1196" s="7"/>
      <c r="B1196" s="7"/>
      <c r="C1196" s="7"/>
      <c r="D1196" s="8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</row>
    <row r="1197" spans="1:25" ht="13" x14ac:dyDescent="0.15">
      <c r="A1197" s="7"/>
      <c r="B1197" s="7"/>
      <c r="C1197" s="7"/>
      <c r="D1197" s="8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</row>
    <row r="1198" spans="1:25" ht="13" x14ac:dyDescent="0.15">
      <c r="A1198" s="7"/>
      <c r="B1198" s="7"/>
      <c r="C1198" s="7"/>
      <c r="D1198" s="8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</row>
    <row r="1199" spans="1:25" ht="13" x14ac:dyDescent="0.15">
      <c r="A1199" s="7"/>
      <c r="B1199" s="7"/>
      <c r="C1199" s="7"/>
      <c r="D1199" s="8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</row>
    <row r="1200" spans="1:25" ht="13" x14ac:dyDescent="0.15">
      <c r="A1200" s="7"/>
      <c r="B1200" s="7"/>
      <c r="C1200" s="7"/>
      <c r="D1200" s="8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</row>
    <row r="1201" spans="1:25" ht="13" x14ac:dyDescent="0.15">
      <c r="A1201" s="7"/>
      <c r="B1201" s="7"/>
      <c r="C1201" s="7"/>
      <c r="D1201" s="8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</row>
    <row r="1202" spans="1:25" ht="13" x14ac:dyDescent="0.15">
      <c r="A1202" s="7"/>
      <c r="B1202" s="7"/>
      <c r="C1202" s="7"/>
      <c r="D1202" s="8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</row>
    <row r="1203" spans="1:25" ht="13" x14ac:dyDescent="0.15">
      <c r="A1203" s="7"/>
      <c r="B1203" s="7"/>
      <c r="C1203" s="7"/>
      <c r="D1203" s="8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</row>
    <row r="1204" spans="1:25" ht="13" x14ac:dyDescent="0.15">
      <c r="A1204" s="7"/>
      <c r="B1204" s="7"/>
      <c r="C1204" s="7"/>
      <c r="D1204" s="8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</row>
    <row r="1205" spans="1:25" ht="13" x14ac:dyDescent="0.15">
      <c r="A1205" s="7"/>
      <c r="B1205" s="7"/>
      <c r="C1205" s="7"/>
      <c r="D1205" s="8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</row>
    <row r="1206" spans="1:25" ht="13" x14ac:dyDescent="0.15">
      <c r="A1206" s="7"/>
      <c r="B1206" s="7"/>
      <c r="C1206" s="7"/>
      <c r="D1206" s="8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</row>
    <row r="1207" spans="1:25" ht="13" x14ac:dyDescent="0.15">
      <c r="A1207" s="7"/>
      <c r="B1207" s="7"/>
      <c r="C1207" s="7"/>
      <c r="D1207" s="8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</row>
    <row r="1208" spans="1:25" ht="13" x14ac:dyDescent="0.15">
      <c r="A1208" s="7"/>
      <c r="B1208" s="7"/>
      <c r="C1208" s="7"/>
      <c r="D1208" s="8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</row>
    <row r="1209" spans="1:25" ht="13" x14ac:dyDescent="0.15">
      <c r="A1209" s="7"/>
      <c r="B1209" s="7"/>
      <c r="C1209" s="7"/>
      <c r="D1209" s="8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</row>
    <row r="1210" spans="1:25" ht="13" x14ac:dyDescent="0.15">
      <c r="A1210" s="7"/>
      <c r="B1210" s="7"/>
      <c r="C1210" s="7"/>
      <c r="D1210" s="8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</row>
    <row r="1211" spans="1:25" ht="13" x14ac:dyDescent="0.15">
      <c r="A1211" s="7"/>
      <c r="B1211" s="7"/>
      <c r="C1211" s="7"/>
      <c r="D1211" s="8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</row>
    <row r="1212" spans="1:25" ht="13" x14ac:dyDescent="0.15">
      <c r="A1212" s="7"/>
      <c r="B1212" s="7"/>
      <c r="C1212" s="7"/>
      <c r="D1212" s="8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</row>
    <row r="1213" spans="1:25" ht="13" x14ac:dyDescent="0.15">
      <c r="A1213" s="7"/>
      <c r="B1213" s="7"/>
      <c r="C1213" s="7"/>
      <c r="D1213" s="8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</row>
    <row r="1214" spans="1:25" ht="13" x14ac:dyDescent="0.15">
      <c r="A1214" s="7"/>
      <c r="B1214" s="7"/>
      <c r="C1214" s="7"/>
      <c r="D1214" s="8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</row>
    <row r="1215" spans="1:25" ht="13" x14ac:dyDescent="0.15">
      <c r="A1215" s="7"/>
      <c r="B1215" s="7"/>
      <c r="C1215" s="7"/>
      <c r="D1215" s="8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</row>
    <row r="1216" spans="1:25" ht="13" x14ac:dyDescent="0.15">
      <c r="A1216" s="7"/>
      <c r="B1216" s="7"/>
      <c r="C1216" s="7"/>
      <c r="D1216" s="8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</row>
    <row r="1217" spans="1:25" ht="13" x14ac:dyDescent="0.15">
      <c r="A1217" s="7"/>
      <c r="B1217" s="7"/>
      <c r="C1217" s="7"/>
      <c r="D1217" s="8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</row>
    <row r="1218" spans="1:25" ht="13" x14ac:dyDescent="0.15">
      <c r="A1218" s="7"/>
      <c r="B1218" s="7"/>
      <c r="C1218" s="7"/>
      <c r="D1218" s="8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</row>
    <row r="1219" spans="1:25" ht="13" x14ac:dyDescent="0.15">
      <c r="A1219" s="7"/>
      <c r="B1219" s="7"/>
      <c r="C1219" s="7"/>
      <c r="D1219" s="8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</row>
    <row r="1220" spans="1:25" ht="13" x14ac:dyDescent="0.15">
      <c r="A1220" s="7"/>
      <c r="B1220" s="7"/>
      <c r="C1220" s="7"/>
      <c r="D1220" s="8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</row>
    <row r="1221" spans="1:25" ht="13" x14ac:dyDescent="0.15">
      <c r="A1221" s="7"/>
      <c r="B1221" s="7"/>
      <c r="C1221" s="7"/>
      <c r="D1221" s="8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</row>
    <row r="1222" spans="1:25" ht="13" x14ac:dyDescent="0.15">
      <c r="A1222" s="7"/>
      <c r="B1222" s="7"/>
      <c r="C1222" s="7"/>
      <c r="D1222" s="8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</row>
    <row r="1223" spans="1:25" ht="13" x14ac:dyDescent="0.15">
      <c r="A1223" s="7"/>
      <c r="B1223" s="7"/>
      <c r="C1223" s="7"/>
      <c r="D1223" s="8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</row>
    <row r="1224" spans="1:25" ht="13" x14ac:dyDescent="0.15">
      <c r="A1224" s="7"/>
      <c r="B1224" s="7"/>
      <c r="C1224" s="7"/>
      <c r="D1224" s="8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</row>
    <row r="1225" spans="1:25" ht="13" x14ac:dyDescent="0.15">
      <c r="A1225" s="7"/>
      <c r="B1225" s="7"/>
      <c r="C1225" s="7"/>
      <c r="D1225" s="8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</row>
    <row r="1226" spans="1:25" ht="13" x14ac:dyDescent="0.15">
      <c r="A1226" s="7"/>
      <c r="B1226" s="7"/>
      <c r="C1226" s="7"/>
      <c r="D1226" s="8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</row>
    <row r="1227" spans="1:25" ht="13" x14ac:dyDescent="0.15">
      <c r="A1227" s="7"/>
      <c r="B1227" s="7"/>
      <c r="C1227" s="7"/>
      <c r="D1227" s="8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</row>
    <row r="1228" spans="1:25" ht="13" x14ac:dyDescent="0.15">
      <c r="A1228" s="7"/>
      <c r="B1228" s="7"/>
      <c r="C1228" s="7"/>
      <c r="D1228" s="8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</row>
    <row r="1229" spans="1:25" ht="13" x14ac:dyDescent="0.15">
      <c r="A1229" s="7"/>
      <c r="B1229" s="7"/>
      <c r="C1229" s="7"/>
      <c r="D1229" s="8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</row>
    <row r="1230" spans="1:25" ht="13" x14ac:dyDescent="0.15">
      <c r="A1230" s="7"/>
      <c r="B1230" s="7"/>
      <c r="C1230" s="7"/>
      <c r="D1230" s="8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</row>
    <row r="1231" spans="1:25" ht="13" x14ac:dyDescent="0.15">
      <c r="A1231" s="7"/>
      <c r="B1231" s="7"/>
      <c r="C1231" s="7"/>
      <c r="D1231" s="8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</row>
    <row r="1232" spans="1:25" ht="13" x14ac:dyDescent="0.15">
      <c r="A1232" s="7"/>
      <c r="B1232" s="7"/>
      <c r="C1232" s="7"/>
      <c r="D1232" s="8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</row>
    <row r="1233" spans="1:25" ht="13" x14ac:dyDescent="0.15">
      <c r="A1233" s="7"/>
      <c r="B1233" s="7"/>
      <c r="C1233" s="7"/>
      <c r="D1233" s="8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</row>
    <row r="1234" spans="1:25" ht="13" x14ac:dyDescent="0.15">
      <c r="A1234" s="7"/>
      <c r="B1234" s="7"/>
      <c r="C1234" s="7"/>
      <c r="D1234" s="8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</row>
    <row r="1235" spans="1:25" ht="13" x14ac:dyDescent="0.15">
      <c r="A1235" s="7"/>
      <c r="B1235" s="7"/>
      <c r="C1235" s="7"/>
      <c r="D1235" s="8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</row>
    <row r="1236" spans="1:25" ht="13" x14ac:dyDescent="0.15">
      <c r="A1236" s="7"/>
      <c r="B1236" s="7"/>
      <c r="C1236" s="7"/>
      <c r="D1236" s="8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</row>
    <row r="1237" spans="1:25" ht="13" x14ac:dyDescent="0.15">
      <c r="A1237" s="7"/>
      <c r="B1237" s="7"/>
      <c r="C1237" s="7"/>
      <c r="D1237" s="8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</row>
    <row r="1238" spans="1:25" ht="13" x14ac:dyDescent="0.15">
      <c r="A1238" s="7"/>
      <c r="B1238" s="7"/>
      <c r="C1238" s="7"/>
      <c r="D1238" s="8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</row>
    <row r="1239" spans="1:25" ht="13" x14ac:dyDescent="0.15">
      <c r="A1239" s="7"/>
      <c r="B1239" s="7"/>
      <c r="C1239" s="7"/>
      <c r="D1239" s="8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</row>
    <row r="1240" spans="1:25" ht="13" x14ac:dyDescent="0.15">
      <c r="A1240" s="7"/>
      <c r="B1240" s="7"/>
      <c r="C1240" s="7"/>
      <c r="D1240" s="8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</row>
    <row r="1241" spans="1:25" ht="13" x14ac:dyDescent="0.15">
      <c r="A1241" s="7"/>
      <c r="B1241" s="7"/>
      <c r="C1241" s="7"/>
      <c r="D1241" s="8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</row>
    <row r="1242" spans="1:25" ht="13" x14ac:dyDescent="0.15">
      <c r="A1242" s="7"/>
      <c r="B1242" s="7"/>
      <c r="C1242" s="7"/>
      <c r="D1242" s="8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</row>
    <row r="1243" spans="1:25" ht="13" x14ac:dyDescent="0.15">
      <c r="A1243" s="7"/>
      <c r="B1243" s="7"/>
      <c r="C1243" s="7"/>
      <c r="D1243" s="8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</row>
    <row r="1244" spans="1:25" ht="13" x14ac:dyDescent="0.15">
      <c r="A1244" s="7"/>
      <c r="B1244" s="7"/>
      <c r="C1244" s="7"/>
      <c r="D1244" s="8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</row>
    <row r="1245" spans="1:25" ht="13" x14ac:dyDescent="0.15">
      <c r="A1245" s="7"/>
      <c r="B1245" s="7"/>
      <c r="C1245" s="7"/>
      <c r="D1245" s="8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</row>
    <row r="1246" spans="1:25" ht="13" x14ac:dyDescent="0.15">
      <c r="A1246" s="7"/>
      <c r="B1246" s="7"/>
      <c r="C1246" s="7"/>
      <c r="D1246" s="8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</row>
    <row r="1247" spans="1:25" ht="13" x14ac:dyDescent="0.15">
      <c r="A1247" s="7"/>
      <c r="B1247" s="7"/>
      <c r="C1247" s="7"/>
      <c r="D1247" s="8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</row>
    <row r="1248" spans="1:25" ht="13" x14ac:dyDescent="0.15">
      <c r="A1248" s="7"/>
      <c r="B1248" s="7"/>
      <c r="C1248" s="7"/>
      <c r="D1248" s="8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</row>
    <row r="1249" spans="1:25" ht="13" x14ac:dyDescent="0.15">
      <c r="A1249" s="7"/>
      <c r="B1249" s="7"/>
      <c r="C1249" s="7"/>
      <c r="D1249" s="8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</row>
    <row r="1250" spans="1:25" ht="13" x14ac:dyDescent="0.15">
      <c r="A1250" s="7"/>
      <c r="B1250" s="7"/>
      <c r="C1250" s="7"/>
      <c r="D1250" s="8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</row>
    <row r="1251" spans="1:25" ht="13" x14ac:dyDescent="0.15">
      <c r="A1251" s="7"/>
      <c r="B1251" s="7"/>
      <c r="C1251" s="7"/>
      <c r="D1251" s="8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</row>
    <row r="1252" spans="1:25" ht="13" x14ac:dyDescent="0.15">
      <c r="A1252" s="7"/>
      <c r="B1252" s="7"/>
      <c r="C1252" s="7"/>
      <c r="D1252" s="8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</row>
    <row r="1253" spans="1:25" ht="13" x14ac:dyDescent="0.15">
      <c r="A1253" s="7"/>
      <c r="B1253" s="7"/>
      <c r="C1253" s="7"/>
      <c r="D1253" s="8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</row>
    <row r="1254" spans="1:25" ht="13" x14ac:dyDescent="0.15">
      <c r="A1254" s="7"/>
      <c r="B1254" s="7"/>
      <c r="C1254" s="7"/>
      <c r="D1254" s="8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</row>
    <row r="1255" spans="1:25" ht="13" x14ac:dyDescent="0.15">
      <c r="A1255" s="7"/>
      <c r="B1255" s="7"/>
      <c r="C1255" s="7"/>
      <c r="D1255" s="8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</row>
    <row r="1256" spans="1:25" ht="13" x14ac:dyDescent="0.15">
      <c r="A1256" s="7"/>
      <c r="B1256" s="7"/>
      <c r="C1256" s="7"/>
      <c r="D1256" s="8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</row>
    <row r="1257" spans="1:25" ht="13" x14ac:dyDescent="0.15">
      <c r="A1257" s="7"/>
      <c r="B1257" s="7"/>
      <c r="C1257" s="7"/>
      <c r="D1257" s="8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</row>
    <row r="1258" spans="1:25" ht="13" x14ac:dyDescent="0.15">
      <c r="A1258" s="7"/>
      <c r="B1258" s="7"/>
      <c r="C1258" s="7"/>
      <c r="D1258" s="8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</row>
    <row r="1259" spans="1:25" ht="13" x14ac:dyDescent="0.15">
      <c r="A1259" s="7"/>
      <c r="B1259" s="7"/>
      <c r="C1259" s="7"/>
      <c r="D1259" s="8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</row>
    <row r="1260" spans="1:25" ht="13" x14ac:dyDescent="0.15">
      <c r="A1260" s="7"/>
      <c r="B1260" s="7"/>
      <c r="C1260" s="7"/>
      <c r="D1260" s="8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</row>
    <row r="1261" spans="1:25" ht="13" x14ac:dyDescent="0.15">
      <c r="A1261" s="7"/>
      <c r="B1261" s="7"/>
      <c r="C1261" s="7"/>
      <c r="D1261" s="8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</row>
    <row r="1262" spans="1:25" ht="13" x14ac:dyDescent="0.15">
      <c r="A1262" s="7"/>
      <c r="B1262" s="7"/>
      <c r="C1262" s="7"/>
      <c r="D1262" s="8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</row>
    <row r="1263" spans="1:25" ht="13" x14ac:dyDescent="0.15">
      <c r="A1263" s="7"/>
      <c r="B1263" s="7"/>
      <c r="C1263" s="7"/>
      <c r="D1263" s="8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</row>
    <row r="1264" spans="1:25" ht="13" x14ac:dyDescent="0.15">
      <c r="A1264" s="7"/>
      <c r="B1264" s="7"/>
      <c r="C1264" s="7"/>
      <c r="D1264" s="8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</row>
    <row r="1265" spans="1:25" ht="13" x14ac:dyDescent="0.15">
      <c r="A1265" s="7"/>
      <c r="B1265" s="7"/>
      <c r="C1265" s="7"/>
      <c r="D1265" s="8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</row>
    <row r="1266" spans="1:25" ht="13" x14ac:dyDescent="0.15">
      <c r="A1266" s="7"/>
      <c r="B1266" s="7"/>
      <c r="C1266" s="7"/>
      <c r="D1266" s="8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</row>
    <row r="1267" spans="1:25" ht="13" x14ac:dyDescent="0.15">
      <c r="A1267" s="7"/>
      <c r="B1267" s="7"/>
      <c r="C1267" s="7"/>
      <c r="D1267" s="8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</row>
    <row r="1268" spans="1:25" ht="13" x14ac:dyDescent="0.15">
      <c r="A1268" s="7"/>
      <c r="B1268" s="7"/>
      <c r="C1268" s="7"/>
      <c r="D1268" s="8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</row>
    <row r="1269" spans="1:25" ht="13" x14ac:dyDescent="0.15">
      <c r="A1269" s="7"/>
      <c r="B1269" s="7"/>
      <c r="C1269" s="7"/>
      <c r="D1269" s="8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</row>
    <row r="1270" spans="1:25" ht="13" x14ac:dyDescent="0.15">
      <c r="A1270" s="7"/>
      <c r="B1270" s="7"/>
      <c r="C1270" s="7"/>
      <c r="D1270" s="8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</row>
    <row r="1271" spans="1:25" ht="13" x14ac:dyDescent="0.15">
      <c r="A1271" s="7"/>
      <c r="B1271" s="7"/>
      <c r="C1271" s="7"/>
      <c r="D1271" s="8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</row>
    <row r="1272" spans="1:25" ht="13" x14ac:dyDescent="0.15">
      <c r="A1272" s="7"/>
      <c r="B1272" s="7"/>
      <c r="C1272" s="7"/>
      <c r="D1272" s="8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</row>
    <row r="1273" spans="1:25" ht="13" x14ac:dyDescent="0.15">
      <c r="A1273" s="7"/>
      <c r="B1273" s="7"/>
      <c r="C1273" s="7"/>
      <c r="D1273" s="8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</row>
    <row r="1274" spans="1:25" ht="13" x14ac:dyDescent="0.15">
      <c r="A1274" s="7"/>
      <c r="B1274" s="7"/>
      <c r="C1274" s="7"/>
      <c r="D1274" s="8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</row>
    <row r="1275" spans="1:25" ht="13" x14ac:dyDescent="0.15">
      <c r="A1275" s="7"/>
      <c r="B1275" s="7"/>
      <c r="C1275" s="7"/>
      <c r="D1275" s="8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</row>
    <row r="1276" spans="1:25" ht="13" x14ac:dyDescent="0.15">
      <c r="A1276" s="7"/>
      <c r="B1276" s="7"/>
      <c r="C1276" s="7"/>
      <c r="D1276" s="8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</row>
    <row r="1277" spans="1:25" ht="13" x14ac:dyDescent="0.15">
      <c r="A1277" s="7"/>
      <c r="B1277" s="7"/>
      <c r="C1277" s="7"/>
      <c r="D1277" s="8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</row>
    <row r="1278" spans="1:25" ht="13" x14ac:dyDescent="0.15">
      <c r="A1278" s="7"/>
      <c r="B1278" s="7"/>
      <c r="C1278" s="7"/>
      <c r="D1278" s="8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</row>
    <row r="1279" spans="1:25" ht="13" x14ac:dyDescent="0.15">
      <c r="A1279" s="7"/>
      <c r="B1279" s="7"/>
      <c r="C1279" s="7"/>
      <c r="D1279" s="8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</row>
    <row r="1280" spans="1:25" ht="13" x14ac:dyDescent="0.15">
      <c r="A1280" s="7"/>
      <c r="B1280" s="7"/>
      <c r="C1280" s="7"/>
      <c r="D1280" s="8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</row>
    <row r="1281" spans="1:25" ht="13" x14ac:dyDescent="0.15">
      <c r="A1281" s="7"/>
      <c r="B1281" s="7"/>
      <c r="C1281" s="7"/>
      <c r="D1281" s="8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</row>
    <row r="1282" spans="1:25" ht="13" x14ac:dyDescent="0.15">
      <c r="A1282" s="7"/>
      <c r="B1282" s="7"/>
      <c r="C1282" s="7"/>
      <c r="D1282" s="8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</row>
    <row r="1283" spans="1:25" ht="13" x14ac:dyDescent="0.15">
      <c r="A1283" s="7"/>
      <c r="B1283" s="7"/>
      <c r="C1283" s="7"/>
      <c r="D1283" s="8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</row>
    <row r="1284" spans="1:25" ht="13" x14ac:dyDescent="0.15">
      <c r="A1284" s="7"/>
      <c r="B1284" s="7"/>
      <c r="C1284" s="7"/>
      <c r="D1284" s="8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</row>
    <row r="1285" spans="1:25" ht="13" x14ac:dyDescent="0.15">
      <c r="A1285" s="7"/>
      <c r="B1285" s="7"/>
      <c r="C1285" s="7"/>
      <c r="D1285" s="8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</row>
    <row r="1286" spans="1:25" ht="13" x14ac:dyDescent="0.15">
      <c r="A1286" s="7"/>
      <c r="B1286" s="7"/>
      <c r="C1286" s="7"/>
      <c r="D1286" s="8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</row>
    <row r="1287" spans="1:25" ht="13" x14ac:dyDescent="0.15">
      <c r="A1287" s="7"/>
      <c r="B1287" s="7"/>
      <c r="C1287" s="7"/>
      <c r="D1287" s="8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</row>
    <row r="1288" spans="1:25" ht="13" x14ac:dyDescent="0.15">
      <c r="A1288" s="7"/>
      <c r="B1288" s="7"/>
      <c r="C1288" s="7"/>
      <c r="D1288" s="8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</row>
    <row r="1289" spans="1:25" ht="13" x14ac:dyDescent="0.15">
      <c r="A1289" s="7"/>
      <c r="B1289" s="7"/>
      <c r="C1289" s="7"/>
      <c r="D1289" s="8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</row>
    <row r="1290" spans="1:25" ht="13" x14ac:dyDescent="0.15">
      <c r="A1290" s="7"/>
      <c r="B1290" s="7"/>
      <c r="C1290" s="7"/>
      <c r="D1290" s="8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</row>
    <row r="1291" spans="1:25" ht="13" x14ac:dyDescent="0.15">
      <c r="A1291" s="7"/>
      <c r="B1291" s="7"/>
      <c r="C1291" s="7"/>
      <c r="D1291" s="8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</row>
    <row r="1292" spans="1:25" ht="13" x14ac:dyDescent="0.15">
      <c r="A1292" s="7"/>
      <c r="B1292" s="7"/>
      <c r="C1292" s="7"/>
      <c r="D1292" s="8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</row>
    <row r="1293" spans="1:25" ht="13" x14ac:dyDescent="0.15">
      <c r="A1293" s="7"/>
      <c r="B1293" s="7"/>
      <c r="C1293" s="7"/>
      <c r="D1293" s="8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</row>
    <row r="1294" spans="1:25" ht="13" x14ac:dyDescent="0.15">
      <c r="A1294" s="7"/>
      <c r="B1294" s="7"/>
      <c r="C1294" s="7"/>
      <c r="D1294" s="8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</row>
    <row r="1295" spans="1:25" ht="13" x14ac:dyDescent="0.15">
      <c r="A1295" s="7"/>
      <c r="B1295" s="7"/>
      <c r="C1295" s="7"/>
      <c r="D1295" s="8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</row>
    <row r="1296" spans="1:25" ht="13" x14ac:dyDescent="0.15">
      <c r="A1296" s="7"/>
      <c r="B1296" s="7"/>
      <c r="C1296" s="7"/>
      <c r="D1296" s="8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</row>
    <row r="1297" spans="1:25" ht="13" x14ac:dyDescent="0.15">
      <c r="A1297" s="7"/>
      <c r="B1297" s="7"/>
      <c r="C1297" s="7"/>
      <c r="D1297" s="8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</row>
    <row r="1298" spans="1:25" ht="13" x14ac:dyDescent="0.15">
      <c r="A1298" s="7"/>
      <c r="B1298" s="7"/>
      <c r="C1298" s="7"/>
      <c r="D1298" s="8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</row>
    <row r="1299" spans="1:25" ht="13" x14ac:dyDescent="0.15">
      <c r="A1299" s="7"/>
      <c r="B1299" s="7"/>
      <c r="C1299" s="7"/>
      <c r="D1299" s="8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</row>
    <row r="1300" spans="1:25" ht="13" x14ac:dyDescent="0.15">
      <c r="A1300" s="7"/>
      <c r="B1300" s="7"/>
      <c r="C1300" s="7"/>
      <c r="D1300" s="8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</row>
    <row r="1301" spans="1:25" ht="13" x14ac:dyDescent="0.15">
      <c r="A1301" s="7"/>
      <c r="B1301" s="7"/>
      <c r="C1301" s="7"/>
      <c r="D1301" s="8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</row>
    <row r="1302" spans="1:25" ht="13" x14ac:dyDescent="0.15">
      <c r="A1302" s="7"/>
      <c r="B1302" s="7"/>
      <c r="C1302" s="7"/>
      <c r="D1302" s="8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</row>
    <row r="1303" spans="1:25" ht="13" x14ac:dyDescent="0.15">
      <c r="A1303" s="7"/>
      <c r="B1303" s="7"/>
      <c r="C1303" s="7"/>
      <c r="D1303" s="8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</row>
    <row r="1304" spans="1:25" ht="13" x14ac:dyDescent="0.15">
      <c r="A1304" s="7"/>
      <c r="B1304" s="7"/>
      <c r="C1304" s="7"/>
      <c r="D1304" s="8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</row>
    <row r="1305" spans="1:25" ht="13" x14ac:dyDescent="0.15">
      <c r="A1305" s="7"/>
      <c r="B1305" s="7"/>
      <c r="C1305" s="7"/>
      <c r="D1305" s="8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</row>
    <row r="1306" spans="1:25" ht="13" x14ac:dyDescent="0.15">
      <c r="A1306" s="7"/>
      <c r="B1306" s="7"/>
      <c r="C1306" s="7"/>
      <c r="D1306" s="8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</row>
    <row r="1307" spans="1:25" ht="13" x14ac:dyDescent="0.15">
      <c r="A1307" s="7"/>
      <c r="B1307" s="7"/>
      <c r="C1307" s="7"/>
      <c r="D1307" s="8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</row>
    <row r="1308" spans="1:25" ht="13" x14ac:dyDescent="0.15">
      <c r="A1308" s="7"/>
      <c r="B1308" s="7"/>
      <c r="C1308" s="7"/>
      <c r="D1308" s="8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</row>
    <row r="1309" spans="1:25" ht="13" x14ac:dyDescent="0.15">
      <c r="A1309" s="7"/>
      <c r="B1309" s="7"/>
      <c r="C1309" s="7"/>
      <c r="D1309" s="8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</row>
    <row r="1310" spans="1:25" ht="13" x14ac:dyDescent="0.15">
      <c r="A1310" s="7"/>
      <c r="B1310" s="7"/>
      <c r="C1310" s="7"/>
      <c r="D1310" s="8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</row>
    <row r="1311" spans="1:25" ht="13" x14ac:dyDescent="0.15">
      <c r="A1311" s="7"/>
      <c r="B1311" s="7"/>
      <c r="C1311" s="7"/>
      <c r="D1311" s="8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</row>
    <row r="1312" spans="1:25" ht="13" x14ac:dyDescent="0.15">
      <c r="A1312" s="7"/>
      <c r="B1312" s="7"/>
      <c r="C1312" s="7"/>
      <c r="D1312" s="8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</row>
    <row r="1313" spans="1:25" ht="13" x14ac:dyDescent="0.15">
      <c r="A1313" s="7"/>
      <c r="B1313" s="7"/>
      <c r="C1313" s="7"/>
      <c r="D1313" s="8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</row>
    <row r="1314" spans="1:25" ht="13" x14ac:dyDescent="0.15">
      <c r="A1314" s="7"/>
      <c r="B1314" s="7"/>
      <c r="C1314" s="7"/>
      <c r="D1314" s="8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</row>
    <row r="1315" spans="1:25" ht="13" x14ac:dyDescent="0.15">
      <c r="A1315" s="7"/>
      <c r="B1315" s="7"/>
      <c r="C1315" s="7"/>
      <c r="D1315" s="8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</row>
    <row r="1316" spans="1:25" ht="13" x14ac:dyDescent="0.15">
      <c r="A1316" s="7"/>
      <c r="B1316" s="7"/>
      <c r="C1316" s="7"/>
      <c r="D1316" s="8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</row>
    <row r="1317" spans="1:25" ht="13" x14ac:dyDescent="0.15">
      <c r="A1317" s="7"/>
      <c r="B1317" s="7"/>
      <c r="C1317" s="7"/>
      <c r="D1317" s="8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</row>
    <row r="1318" spans="1:25" ht="13" x14ac:dyDescent="0.15">
      <c r="A1318" s="7"/>
      <c r="B1318" s="7"/>
      <c r="C1318" s="7"/>
      <c r="D1318" s="8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</row>
    <row r="1319" spans="1:25" ht="13" x14ac:dyDescent="0.15">
      <c r="A1319" s="7"/>
      <c r="B1319" s="7"/>
      <c r="C1319" s="7"/>
      <c r="D1319" s="8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</row>
    <row r="1320" spans="1:25" ht="13" x14ac:dyDescent="0.15">
      <c r="A1320" s="7"/>
      <c r="B1320" s="7"/>
      <c r="C1320" s="7"/>
      <c r="D1320" s="8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</row>
    <row r="1321" spans="1:25" ht="13" x14ac:dyDescent="0.15">
      <c r="A1321" s="7"/>
      <c r="B1321" s="7"/>
      <c r="C1321" s="7"/>
      <c r="D1321" s="8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</row>
    <row r="1322" spans="1:25" ht="13" x14ac:dyDescent="0.15">
      <c r="A1322" s="7"/>
      <c r="B1322" s="7"/>
      <c r="C1322" s="7"/>
      <c r="D1322" s="8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</row>
    <row r="1323" spans="1:25" ht="13" x14ac:dyDescent="0.15">
      <c r="A1323" s="7"/>
      <c r="B1323" s="7"/>
      <c r="C1323" s="7"/>
      <c r="D1323" s="8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</row>
    <row r="1324" spans="1:25" ht="13" x14ac:dyDescent="0.15">
      <c r="A1324" s="7"/>
      <c r="B1324" s="7"/>
      <c r="C1324" s="7"/>
      <c r="D1324" s="8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</row>
    <row r="1325" spans="1:25" ht="13" x14ac:dyDescent="0.15">
      <c r="A1325" s="7"/>
      <c r="B1325" s="7"/>
      <c r="C1325" s="7"/>
      <c r="D1325" s="8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</row>
    <row r="1326" spans="1:25" ht="13" x14ac:dyDescent="0.15">
      <c r="A1326" s="7"/>
      <c r="B1326" s="7"/>
      <c r="C1326" s="7"/>
      <c r="D1326" s="8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</row>
    <row r="1327" spans="1:25" ht="13" x14ac:dyDescent="0.15">
      <c r="A1327" s="7"/>
      <c r="B1327" s="7"/>
      <c r="C1327" s="7"/>
      <c r="D1327" s="8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</row>
    <row r="1328" spans="1:25" ht="13" x14ac:dyDescent="0.15">
      <c r="A1328" s="7"/>
      <c r="B1328" s="7"/>
      <c r="C1328" s="7"/>
      <c r="D1328" s="8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</row>
    <row r="1329" spans="1:25" ht="13" x14ac:dyDescent="0.15">
      <c r="A1329" s="7"/>
      <c r="B1329" s="7"/>
      <c r="C1329" s="7"/>
      <c r="D1329" s="8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</row>
    <row r="1330" spans="1:25" ht="13" x14ac:dyDescent="0.15">
      <c r="A1330" s="7"/>
      <c r="B1330" s="7"/>
      <c r="C1330" s="7"/>
      <c r="D1330" s="8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</row>
    <row r="1331" spans="1:25" ht="13" x14ac:dyDescent="0.15">
      <c r="A1331" s="7"/>
      <c r="B1331" s="7"/>
      <c r="C1331" s="7"/>
      <c r="D1331" s="8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</row>
    <row r="1332" spans="1:25" ht="13" x14ac:dyDescent="0.15">
      <c r="A1332" s="7"/>
      <c r="B1332" s="7"/>
      <c r="C1332" s="7"/>
      <c r="D1332" s="8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</row>
    <row r="1333" spans="1:25" ht="13" x14ac:dyDescent="0.15">
      <c r="A1333" s="7"/>
      <c r="B1333" s="7"/>
      <c r="C1333" s="7"/>
      <c r="D1333" s="8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</row>
    <row r="1334" spans="1:25" ht="13" x14ac:dyDescent="0.15">
      <c r="A1334" s="7"/>
      <c r="B1334" s="7"/>
      <c r="C1334" s="7"/>
      <c r="D1334" s="8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</row>
    <row r="1335" spans="1:25" ht="13" x14ac:dyDescent="0.15">
      <c r="A1335" s="7"/>
      <c r="B1335" s="7"/>
      <c r="C1335" s="7"/>
      <c r="D1335" s="8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</row>
    <row r="1336" spans="1:25" ht="13" x14ac:dyDescent="0.15">
      <c r="A1336" s="7"/>
      <c r="B1336" s="7"/>
      <c r="C1336" s="7"/>
      <c r="D1336" s="8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</row>
    <row r="1337" spans="1:25" ht="13" x14ac:dyDescent="0.15">
      <c r="A1337" s="7"/>
      <c r="B1337" s="7"/>
      <c r="C1337" s="7"/>
      <c r="D1337" s="8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</row>
    <row r="1338" spans="1:25" ht="13" x14ac:dyDescent="0.15">
      <c r="A1338" s="7"/>
      <c r="B1338" s="7"/>
      <c r="C1338" s="7"/>
      <c r="D1338" s="8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</row>
    <row r="1339" spans="1:25" ht="13" x14ac:dyDescent="0.15">
      <c r="A1339" s="7"/>
      <c r="B1339" s="7"/>
      <c r="C1339" s="7"/>
      <c r="D1339" s="8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</row>
    <row r="1340" spans="1:25" ht="13" x14ac:dyDescent="0.15">
      <c r="A1340" s="7"/>
      <c r="B1340" s="7"/>
      <c r="C1340" s="7"/>
      <c r="D1340" s="8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</row>
    <row r="1341" spans="1:25" ht="13" x14ac:dyDescent="0.15">
      <c r="A1341" s="7"/>
      <c r="B1341" s="7"/>
      <c r="C1341" s="7"/>
      <c r="D1341" s="8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</row>
    <row r="1342" spans="1:25" ht="13" x14ac:dyDescent="0.15">
      <c r="A1342" s="7"/>
      <c r="B1342" s="7"/>
      <c r="C1342" s="7"/>
      <c r="D1342" s="8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</row>
    <row r="1343" spans="1:25" ht="13" x14ac:dyDescent="0.15">
      <c r="A1343" s="7"/>
      <c r="B1343" s="7"/>
      <c r="C1343" s="7"/>
      <c r="D1343" s="8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</row>
    <row r="1344" spans="1:25" ht="13" x14ac:dyDescent="0.15">
      <c r="A1344" s="7"/>
      <c r="B1344" s="7"/>
      <c r="C1344" s="7"/>
      <c r="D1344" s="8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</row>
    <row r="1345" spans="1:25" ht="13" x14ac:dyDescent="0.15">
      <c r="A1345" s="7"/>
      <c r="B1345" s="7"/>
      <c r="C1345" s="7"/>
      <c r="D1345" s="8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</row>
    <row r="1346" spans="1:25" ht="13" x14ac:dyDescent="0.15">
      <c r="A1346" s="7"/>
      <c r="B1346" s="7"/>
      <c r="C1346" s="7"/>
      <c r="D1346" s="8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</row>
    <row r="1347" spans="1:25" ht="13" x14ac:dyDescent="0.15">
      <c r="A1347" s="7"/>
      <c r="B1347" s="7"/>
      <c r="C1347" s="7"/>
      <c r="D1347" s="8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</row>
    <row r="1348" spans="1:25" ht="13" x14ac:dyDescent="0.15">
      <c r="A1348" s="7"/>
      <c r="B1348" s="7"/>
      <c r="C1348" s="7"/>
      <c r="D1348" s="8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</row>
    <row r="1349" spans="1:25" ht="13" x14ac:dyDescent="0.15">
      <c r="A1349" s="7"/>
      <c r="B1349" s="7"/>
      <c r="C1349" s="7"/>
      <c r="D1349" s="8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</row>
    <row r="1350" spans="1:25" ht="13" x14ac:dyDescent="0.15">
      <c r="A1350" s="7"/>
      <c r="B1350" s="7"/>
      <c r="C1350" s="7"/>
      <c r="D1350" s="8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</row>
    <row r="1351" spans="1:25" ht="13" x14ac:dyDescent="0.15">
      <c r="A1351" s="7"/>
      <c r="B1351" s="7"/>
      <c r="C1351" s="7"/>
      <c r="D1351" s="8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</row>
    <row r="1352" spans="1:25" ht="13" x14ac:dyDescent="0.15">
      <c r="A1352" s="7"/>
      <c r="B1352" s="7"/>
      <c r="C1352" s="7"/>
      <c r="D1352" s="8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</row>
    <row r="1353" spans="1:25" ht="13" x14ac:dyDescent="0.15">
      <c r="A1353" s="7"/>
      <c r="B1353" s="7"/>
      <c r="C1353" s="7"/>
      <c r="D1353" s="8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</row>
    <row r="1354" spans="1:25" ht="13" x14ac:dyDescent="0.15">
      <c r="A1354" s="7"/>
      <c r="B1354" s="7"/>
      <c r="C1354" s="7"/>
      <c r="D1354" s="8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</row>
    <row r="1355" spans="1:25" ht="13" x14ac:dyDescent="0.15">
      <c r="A1355" s="7"/>
      <c r="B1355" s="7"/>
      <c r="C1355" s="7"/>
      <c r="D1355" s="8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</row>
    <row r="1356" spans="1:25" ht="13" x14ac:dyDescent="0.15">
      <c r="A1356" s="7"/>
      <c r="B1356" s="7"/>
      <c r="C1356" s="7"/>
      <c r="D1356" s="8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</row>
    <row r="1357" spans="1:25" ht="13" x14ac:dyDescent="0.15">
      <c r="A1357" s="7"/>
      <c r="B1357" s="7"/>
      <c r="C1357" s="7"/>
      <c r="D1357" s="8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</row>
    <row r="1358" spans="1:25" ht="13" x14ac:dyDescent="0.15">
      <c r="A1358" s="7"/>
      <c r="B1358" s="7"/>
      <c r="C1358" s="7"/>
      <c r="D1358" s="8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</row>
    <row r="1359" spans="1:25" ht="13" x14ac:dyDescent="0.15">
      <c r="A1359" s="7"/>
      <c r="B1359" s="7"/>
      <c r="C1359" s="7"/>
      <c r="D1359" s="8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</row>
    <row r="1360" spans="1:25" ht="13" x14ac:dyDescent="0.15">
      <c r="A1360" s="7"/>
      <c r="B1360" s="7"/>
      <c r="C1360" s="7"/>
      <c r="D1360" s="8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</row>
    <row r="1361" spans="1:25" ht="13" x14ac:dyDescent="0.15">
      <c r="A1361" s="7"/>
      <c r="B1361" s="7"/>
      <c r="C1361" s="7"/>
      <c r="D1361" s="8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</row>
    <row r="1362" spans="1:25" ht="13" x14ac:dyDescent="0.15">
      <c r="A1362" s="7"/>
      <c r="B1362" s="7"/>
      <c r="C1362" s="7"/>
      <c r="D1362" s="8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</row>
    <row r="1363" spans="1:25" ht="13" x14ac:dyDescent="0.15">
      <c r="A1363" s="7"/>
      <c r="B1363" s="7"/>
      <c r="C1363" s="7"/>
      <c r="D1363" s="8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</row>
    <row r="1364" spans="1:25" ht="13" x14ac:dyDescent="0.15">
      <c r="A1364" s="7"/>
      <c r="B1364" s="7"/>
      <c r="C1364" s="7"/>
      <c r="D1364" s="8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</row>
    <row r="1365" spans="1:25" ht="13" x14ac:dyDescent="0.15">
      <c r="A1365" s="7"/>
      <c r="B1365" s="7"/>
      <c r="C1365" s="7"/>
      <c r="D1365" s="8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</row>
    <row r="1366" spans="1:25" ht="13" x14ac:dyDescent="0.15">
      <c r="A1366" s="7"/>
      <c r="B1366" s="7"/>
      <c r="C1366" s="7"/>
      <c r="D1366" s="8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</row>
    <row r="1367" spans="1:25" ht="13" x14ac:dyDescent="0.15">
      <c r="A1367" s="7"/>
      <c r="B1367" s="7"/>
      <c r="C1367" s="7"/>
      <c r="D1367" s="8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</row>
    <row r="1368" spans="1:25" ht="13" x14ac:dyDescent="0.15">
      <c r="A1368" s="7"/>
      <c r="B1368" s="7"/>
      <c r="C1368" s="7"/>
      <c r="D1368" s="8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</row>
    <row r="1369" spans="1:25" ht="13" x14ac:dyDescent="0.15">
      <c r="A1369" s="7"/>
      <c r="B1369" s="7"/>
      <c r="C1369" s="7"/>
      <c r="D1369" s="8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</row>
    <row r="1370" spans="1:25" ht="13" x14ac:dyDescent="0.15">
      <c r="A1370" s="7"/>
      <c r="B1370" s="7"/>
      <c r="C1370" s="7"/>
      <c r="D1370" s="8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</row>
    <row r="1371" spans="1:25" ht="13" x14ac:dyDescent="0.15">
      <c r="A1371" s="7"/>
      <c r="B1371" s="7"/>
      <c r="C1371" s="7"/>
      <c r="D1371" s="8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</row>
    <row r="1372" spans="1:25" ht="13" x14ac:dyDescent="0.15">
      <c r="A1372" s="7"/>
      <c r="B1372" s="7"/>
      <c r="C1372" s="7"/>
      <c r="D1372" s="8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</row>
    <row r="1373" spans="1:25" ht="13" x14ac:dyDescent="0.15">
      <c r="A1373" s="7"/>
      <c r="B1373" s="7"/>
      <c r="C1373" s="7"/>
      <c r="D1373" s="8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</row>
    <row r="1374" spans="1:25" ht="13" x14ac:dyDescent="0.15">
      <c r="A1374" s="7"/>
      <c r="B1374" s="7"/>
      <c r="C1374" s="7"/>
      <c r="D1374" s="8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</row>
    <row r="1375" spans="1:25" ht="13" x14ac:dyDescent="0.15">
      <c r="A1375" s="7"/>
      <c r="B1375" s="7"/>
      <c r="C1375" s="7"/>
      <c r="D1375" s="8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</row>
    <row r="1376" spans="1:25" ht="13" x14ac:dyDescent="0.15">
      <c r="A1376" s="7"/>
      <c r="B1376" s="7"/>
      <c r="C1376" s="7"/>
      <c r="D1376" s="8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</row>
    <row r="1377" spans="1:25" ht="13" x14ac:dyDescent="0.15">
      <c r="A1377" s="7"/>
      <c r="B1377" s="7"/>
      <c r="C1377" s="7"/>
      <c r="D1377" s="8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</row>
    <row r="1378" spans="1:25" ht="13" x14ac:dyDescent="0.15">
      <c r="A1378" s="7"/>
      <c r="B1378" s="7"/>
      <c r="C1378" s="7"/>
      <c r="D1378" s="8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</row>
    <row r="1379" spans="1:25" ht="13" x14ac:dyDescent="0.15">
      <c r="A1379" s="7"/>
      <c r="B1379" s="7"/>
      <c r="C1379" s="7"/>
      <c r="D1379" s="8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</row>
    <row r="1380" spans="1:25" ht="13" x14ac:dyDescent="0.15">
      <c r="A1380" s="7"/>
      <c r="B1380" s="7"/>
      <c r="C1380" s="7"/>
      <c r="D1380" s="8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</row>
    <row r="1381" spans="1:25" ht="13" x14ac:dyDescent="0.15">
      <c r="A1381" s="7"/>
      <c r="B1381" s="7"/>
      <c r="C1381" s="7"/>
      <c r="D1381" s="8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</row>
    <row r="1382" spans="1:25" ht="13" x14ac:dyDescent="0.15">
      <c r="A1382" s="7"/>
      <c r="B1382" s="7"/>
      <c r="C1382" s="7"/>
      <c r="D1382" s="8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</row>
    <row r="1383" spans="1:25" ht="13" x14ac:dyDescent="0.15">
      <c r="A1383" s="7"/>
      <c r="B1383" s="7"/>
      <c r="C1383" s="7"/>
      <c r="D1383" s="8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</row>
    <row r="1384" spans="1:25" ht="13" x14ac:dyDescent="0.15">
      <c r="A1384" s="7"/>
      <c r="B1384" s="7"/>
      <c r="C1384" s="7"/>
      <c r="D1384" s="8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</row>
    <row r="1385" spans="1:25" ht="13" x14ac:dyDescent="0.15">
      <c r="A1385" s="7"/>
      <c r="B1385" s="7"/>
      <c r="C1385" s="7"/>
      <c r="D1385" s="8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</row>
    <row r="1386" spans="1:25" ht="13" x14ac:dyDescent="0.15">
      <c r="A1386" s="7"/>
      <c r="B1386" s="7"/>
      <c r="C1386" s="7"/>
      <c r="D1386" s="8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</row>
    <row r="1387" spans="1:25" ht="13" x14ac:dyDescent="0.15">
      <c r="A1387" s="7"/>
      <c r="B1387" s="7"/>
      <c r="C1387" s="7"/>
      <c r="D1387" s="8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</row>
    <row r="1388" spans="1:25" ht="13" x14ac:dyDescent="0.15">
      <c r="A1388" s="7"/>
      <c r="B1388" s="7"/>
      <c r="C1388" s="7"/>
      <c r="D1388" s="8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</row>
    <row r="1389" spans="1:25" ht="13" x14ac:dyDescent="0.15">
      <c r="A1389" s="7"/>
      <c r="B1389" s="7"/>
      <c r="C1389" s="7"/>
      <c r="D1389" s="8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</row>
    <row r="1390" spans="1:25" ht="13" x14ac:dyDescent="0.15">
      <c r="A1390" s="7"/>
      <c r="B1390" s="7"/>
      <c r="C1390" s="7"/>
      <c r="D1390" s="8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</row>
    <row r="1391" spans="1:25" ht="13" x14ac:dyDescent="0.15">
      <c r="A1391" s="7"/>
      <c r="B1391" s="7"/>
      <c r="C1391" s="7"/>
      <c r="D1391" s="8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</row>
    <row r="1392" spans="1:25" ht="13" x14ac:dyDescent="0.15">
      <c r="A1392" s="7"/>
      <c r="B1392" s="7"/>
      <c r="C1392" s="7"/>
      <c r="D1392" s="8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</row>
    <row r="1393" spans="1:25" ht="13" x14ac:dyDescent="0.15">
      <c r="A1393" s="7"/>
      <c r="B1393" s="7"/>
      <c r="C1393" s="7"/>
      <c r="D1393" s="8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</row>
    <row r="1394" spans="1:25" ht="13" x14ac:dyDescent="0.15">
      <c r="A1394" s="7"/>
      <c r="B1394" s="7"/>
      <c r="C1394" s="7"/>
      <c r="D1394" s="8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</row>
    <row r="1395" spans="1:25" ht="13" x14ac:dyDescent="0.15">
      <c r="A1395" s="7"/>
      <c r="B1395" s="7"/>
      <c r="C1395" s="7"/>
      <c r="D1395" s="8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</row>
    <row r="1396" spans="1:25" ht="13" x14ac:dyDescent="0.15">
      <c r="A1396" s="7"/>
      <c r="B1396" s="7"/>
      <c r="C1396" s="7"/>
      <c r="D1396" s="8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</row>
    <row r="1397" spans="1:25" ht="13" x14ac:dyDescent="0.15">
      <c r="A1397" s="7"/>
      <c r="B1397" s="7"/>
      <c r="C1397" s="7"/>
      <c r="D1397" s="8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</row>
    <row r="1398" spans="1:25" ht="13" x14ac:dyDescent="0.15">
      <c r="A1398" s="7"/>
      <c r="B1398" s="7"/>
      <c r="C1398" s="7"/>
      <c r="D1398" s="8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</row>
    <row r="1399" spans="1:25" ht="13" x14ac:dyDescent="0.15">
      <c r="A1399" s="7"/>
      <c r="B1399" s="7"/>
      <c r="C1399" s="7"/>
      <c r="D1399" s="8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</row>
    <row r="1400" spans="1:25" ht="13" x14ac:dyDescent="0.15">
      <c r="A1400" s="7"/>
      <c r="B1400" s="7"/>
      <c r="C1400" s="7"/>
      <c r="D1400" s="8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</row>
    <row r="1401" spans="1:25" ht="13" x14ac:dyDescent="0.15">
      <c r="A1401" s="7"/>
      <c r="B1401" s="7"/>
      <c r="C1401" s="7"/>
      <c r="D1401" s="8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</row>
    <row r="1402" spans="1:25" ht="13" x14ac:dyDescent="0.15">
      <c r="A1402" s="7"/>
      <c r="B1402" s="7"/>
      <c r="C1402" s="7"/>
      <c r="D1402" s="8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</row>
    <row r="1403" spans="1:25" ht="13" x14ac:dyDescent="0.15">
      <c r="A1403" s="7"/>
      <c r="B1403" s="7"/>
      <c r="C1403" s="7"/>
      <c r="D1403" s="8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</row>
    <row r="1404" spans="1:25" ht="13" x14ac:dyDescent="0.15">
      <c r="A1404" s="7"/>
      <c r="B1404" s="7"/>
      <c r="C1404" s="7"/>
      <c r="D1404" s="8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</row>
    <row r="1405" spans="1:25" ht="13" x14ac:dyDescent="0.15">
      <c r="A1405" s="7"/>
      <c r="B1405" s="7"/>
      <c r="C1405" s="7"/>
      <c r="D1405" s="8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</row>
    <row r="1406" spans="1:25" ht="13" x14ac:dyDescent="0.15">
      <c r="A1406" s="7"/>
      <c r="B1406" s="7"/>
      <c r="C1406" s="7"/>
      <c r="D1406" s="8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</row>
    <row r="1407" spans="1:25" ht="13" x14ac:dyDescent="0.15">
      <c r="A1407" s="7"/>
      <c r="B1407" s="7"/>
      <c r="C1407" s="7"/>
      <c r="D1407" s="8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</row>
    <row r="1408" spans="1:25" ht="13" x14ac:dyDescent="0.15">
      <c r="A1408" s="7"/>
      <c r="B1408" s="7"/>
      <c r="C1408" s="7"/>
      <c r="D1408" s="8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</row>
    <row r="1409" spans="1:25" ht="13" x14ac:dyDescent="0.15">
      <c r="A1409" s="7"/>
      <c r="B1409" s="7"/>
      <c r="C1409" s="7"/>
      <c r="D1409" s="8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</row>
    <row r="1410" spans="1:25" ht="13" x14ac:dyDescent="0.15">
      <c r="A1410" s="7"/>
      <c r="B1410" s="7"/>
      <c r="C1410" s="7"/>
      <c r="D1410" s="8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</row>
    <row r="1411" spans="1:25" ht="13" x14ac:dyDescent="0.15">
      <c r="A1411" s="7"/>
      <c r="B1411" s="7"/>
      <c r="C1411" s="7"/>
      <c r="D1411" s="8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</row>
    <row r="1412" spans="1:25" ht="13" x14ac:dyDescent="0.15">
      <c r="A1412" s="7"/>
      <c r="B1412" s="7"/>
      <c r="C1412" s="7"/>
      <c r="D1412" s="8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</row>
    <row r="1413" spans="1:25" ht="13" x14ac:dyDescent="0.15">
      <c r="A1413" s="7"/>
      <c r="B1413" s="7"/>
      <c r="C1413" s="7"/>
      <c r="D1413" s="8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</row>
    <row r="1414" spans="1:25" ht="13" x14ac:dyDescent="0.15">
      <c r="A1414" s="7"/>
      <c r="B1414" s="7"/>
      <c r="C1414" s="7"/>
      <c r="D1414" s="8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</row>
    <row r="1415" spans="1:25" ht="13" x14ac:dyDescent="0.15">
      <c r="A1415" s="7"/>
      <c r="B1415" s="7"/>
      <c r="C1415" s="7"/>
      <c r="D1415" s="8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</row>
    <row r="1416" spans="1:25" ht="13" x14ac:dyDescent="0.15">
      <c r="A1416" s="7"/>
      <c r="B1416" s="7"/>
      <c r="C1416" s="7"/>
      <c r="D1416" s="8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</row>
    <row r="1417" spans="1:25" ht="13" x14ac:dyDescent="0.15">
      <c r="A1417" s="7"/>
      <c r="B1417" s="7"/>
      <c r="C1417" s="7"/>
      <c r="D1417" s="8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</row>
    <row r="1418" spans="1:25" ht="13" x14ac:dyDescent="0.15">
      <c r="A1418" s="7"/>
      <c r="B1418" s="7"/>
      <c r="C1418" s="7"/>
      <c r="D1418" s="8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</row>
    <row r="1419" spans="1:25" ht="13" x14ac:dyDescent="0.15">
      <c r="A1419" s="7"/>
      <c r="B1419" s="7"/>
      <c r="C1419" s="7"/>
      <c r="D1419" s="8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</row>
    <row r="1420" spans="1:25" ht="13" x14ac:dyDescent="0.15">
      <c r="A1420" s="7"/>
      <c r="B1420" s="7"/>
      <c r="C1420" s="7"/>
      <c r="D1420" s="8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</row>
    <row r="1421" spans="1:25" ht="13" x14ac:dyDescent="0.15">
      <c r="A1421" s="7"/>
      <c r="B1421" s="7"/>
      <c r="C1421" s="7"/>
      <c r="D1421" s="8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</row>
    <row r="1422" spans="1:25" ht="13" x14ac:dyDescent="0.15">
      <c r="A1422" s="7"/>
      <c r="B1422" s="7"/>
      <c r="C1422" s="7"/>
      <c r="D1422" s="8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</row>
    <row r="1423" spans="1:25" ht="13" x14ac:dyDescent="0.15">
      <c r="A1423" s="7"/>
      <c r="B1423" s="7"/>
      <c r="C1423" s="7"/>
      <c r="D1423" s="8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</row>
    <row r="1424" spans="1:25" ht="13" x14ac:dyDescent="0.15">
      <c r="A1424" s="7"/>
      <c r="B1424" s="7"/>
      <c r="C1424" s="7"/>
      <c r="D1424" s="8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</row>
    <row r="1425" spans="1:25" ht="13" x14ac:dyDescent="0.15">
      <c r="A1425" s="7"/>
      <c r="B1425" s="7"/>
      <c r="C1425" s="7"/>
      <c r="D1425" s="8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</row>
    <row r="1426" spans="1:25" ht="13" x14ac:dyDescent="0.15">
      <c r="A1426" s="7"/>
      <c r="B1426" s="7"/>
      <c r="C1426" s="7"/>
      <c r="D1426" s="8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</row>
    <row r="1427" spans="1:25" ht="13" x14ac:dyDescent="0.15">
      <c r="A1427" s="7"/>
      <c r="B1427" s="7"/>
      <c r="C1427" s="7"/>
      <c r="D1427" s="8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</row>
    <row r="1428" spans="1:25" ht="13" x14ac:dyDescent="0.15">
      <c r="A1428" s="7"/>
      <c r="B1428" s="7"/>
      <c r="C1428" s="7"/>
      <c r="D1428" s="8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</row>
    <row r="1429" spans="1:25" ht="13" x14ac:dyDescent="0.15">
      <c r="A1429" s="7"/>
      <c r="B1429" s="7"/>
      <c r="C1429" s="7"/>
      <c r="D1429" s="8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</row>
    <row r="1430" spans="1:25" ht="13" x14ac:dyDescent="0.15">
      <c r="A1430" s="7"/>
      <c r="B1430" s="7"/>
      <c r="C1430" s="7"/>
      <c r="D1430" s="8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</row>
    <row r="1431" spans="1:25" ht="13" x14ac:dyDescent="0.15">
      <c r="A1431" s="7"/>
      <c r="B1431" s="7"/>
      <c r="C1431" s="7"/>
      <c r="D1431" s="8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</row>
    <row r="1432" spans="1:25" ht="13" x14ac:dyDescent="0.15">
      <c r="A1432" s="7"/>
      <c r="B1432" s="7"/>
      <c r="C1432" s="7"/>
      <c r="D1432" s="8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</row>
    <row r="1433" spans="1:25" ht="13" x14ac:dyDescent="0.15">
      <c r="A1433" s="7"/>
      <c r="B1433" s="7"/>
      <c r="C1433" s="7"/>
      <c r="D1433" s="8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</row>
    <row r="1434" spans="1:25" ht="13" x14ac:dyDescent="0.15">
      <c r="A1434" s="7"/>
      <c r="B1434" s="7"/>
      <c r="C1434" s="7"/>
      <c r="D1434" s="8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</row>
    <row r="1435" spans="1:25" ht="13" x14ac:dyDescent="0.15">
      <c r="A1435" s="7"/>
      <c r="B1435" s="7"/>
      <c r="C1435" s="7"/>
      <c r="D1435" s="8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</row>
    <row r="1436" spans="1:25" ht="13" x14ac:dyDescent="0.15">
      <c r="A1436" s="7"/>
      <c r="B1436" s="7"/>
      <c r="C1436" s="7"/>
      <c r="D1436" s="8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</row>
    <row r="1437" spans="1:25" ht="13" x14ac:dyDescent="0.15">
      <c r="A1437" s="7"/>
      <c r="B1437" s="7"/>
      <c r="C1437" s="7"/>
      <c r="D1437" s="8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</row>
    <row r="1438" spans="1:25" ht="13" x14ac:dyDescent="0.15">
      <c r="A1438" s="7"/>
      <c r="B1438" s="7"/>
      <c r="C1438" s="7"/>
      <c r="D1438" s="8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</row>
    <row r="1439" spans="1:25" ht="13" x14ac:dyDescent="0.15">
      <c r="A1439" s="7"/>
      <c r="B1439" s="7"/>
      <c r="C1439" s="7"/>
      <c r="D1439" s="8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</row>
    <row r="1440" spans="1:25" ht="13" x14ac:dyDescent="0.15">
      <c r="A1440" s="7"/>
      <c r="B1440" s="7"/>
      <c r="C1440" s="7"/>
      <c r="D1440" s="8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</row>
    <row r="1441" spans="1:25" ht="13" x14ac:dyDescent="0.15">
      <c r="A1441" s="7"/>
      <c r="B1441" s="7"/>
      <c r="C1441" s="7"/>
      <c r="D1441" s="8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</row>
    <row r="1442" spans="1:25" ht="13" x14ac:dyDescent="0.15">
      <c r="A1442" s="7"/>
      <c r="B1442" s="7"/>
      <c r="C1442" s="7"/>
      <c r="D1442" s="8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</row>
    <row r="1443" spans="1:25" ht="13" x14ac:dyDescent="0.15">
      <c r="A1443" s="7"/>
      <c r="B1443" s="7"/>
      <c r="C1443" s="7"/>
      <c r="D1443" s="8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</row>
    <row r="1444" spans="1:25" ht="13" x14ac:dyDescent="0.15">
      <c r="A1444" s="7"/>
      <c r="B1444" s="7"/>
      <c r="C1444" s="7"/>
      <c r="D1444" s="8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</row>
    <row r="1445" spans="1:25" ht="13" x14ac:dyDescent="0.15">
      <c r="A1445" s="7"/>
      <c r="B1445" s="7"/>
      <c r="C1445" s="7"/>
      <c r="D1445" s="8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</row>
    <row r="1446" spans="1:25" ht="13" x14ac:dyDescent="0.15">
      <c r="A1446" s="7"/>
      <c r="B1446" s="7"/>
      <c r="C1446" s="7"/>
      <c r="D1446" s="8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</row>
    <row r="1447" spans="1:25" ht="13" x14ac:dyDescent="0.15">
      <c r="A1447" s="7"/>
      <c r="B1447" s="7"/>
      <c r="C1447" s="7"/>
      <c r="D1447" s="8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</row>
    <row r="1448" spans="1:25" ht="13" x14ac:dyDescent="0.15">
      <c r="A1448" s="7"/>
      <c r="B1448" s="7"/>
      <c r="C1448" s="7"/>
      <c r="D1448" s="8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</row>
    <row r="1449" spans="1:25" ht="13" x14ac:dyDescent="0.15">
      <c r="A1449" s="7"/>
      <c r="B1449" s="7"/>
      <c r="C1449" s="7"/>
      <c r="D1449" s="8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</row>
    <row r="1450" spans="1:25" ht="13" x14ac:dyDescent="0.15">
      <c r="A1450" s="7"/>
      <c r="B1450" s="7"/>
      <c r="C1450" s="7"/>
      <c r="D1450" s="8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</row>
    <row r="1451" spans="1:25" ht="13" x14ac:dyDescent="0.15">
      <c r="A1451" s="7"/>
      <c r="B1451" s="7"/>
      <c r="C1451" s="7"/>
      <c r="D1451" s="8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</row>
    <row r="1452" spans="1:25" ht="13" x14ac:dyDescent="0.15">
      <c r="A1452" s="7"/>
      <c r="B1452" s="7"/>
      <c r="C1452" s="7"/>
      <c r="D1452" s="8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</row>
    <row r="1453" spans="1:25" ht="13" x14ac:dyDescent="0.15">
      <c r="A1453" s="7"/>
      <c r="B1453" s="7"/>
      <c r="C1453" s="7"/>
      <c r="D1453" s="8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</row>
    <row r="1454" spans="1:25" ht="13" x14ac:dyDescent="0.15">
      <c r="A1454" s="7"/>
      <c r="B1454" s="7"/>
      <c r="C1454" s="7"/>
      <c r="D1454" s="8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</row>
    <row r="1455" spans="1:25" ht="13" x14ac:dyDescent="0.15">
      <c r="A1455" s="7"/>
      <c r="B1455" s="7"/>
      <c r="C1455" s="7"/>
      <c r="D1455" s="8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</row>
    <row r="1456" spans="1:25" ht="13" x14ac:dyDescent="0.15">
      <c r="A1456" s="7"/>
      <c r="B1456" s="7"/>
      <c r="C1456" s="7"/>
      <c r="D1456" s="8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</row>
    <row r="1457" spans="1:25" ht="13" x14ac:dyDescent="0.15">
      <c r="A1457" s="7"/>
      <c r="B1457" s="7"/>
      <c r="C1457" s="7"/>
      <c r="D1457" s="8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</row>
    <row r="1458" spans="1:25" ht="13" x14ac:dyDescent="0.15">
      <c r="A1458" s="7"/>
      <c r="B1458" s="7"/>
      <c r="C1458" s="7"/>
      <c r="D1458" s="8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</row>
    <row r="1459" spans="1:25" ht="13" x14ac:dyDescent="0.15">
      <c r="A1459" s="7"/>
      <c r="B1459" s="7"/>
      <c r="C1459" s="7"/>
      <c r="D1459" s="8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</row>
    <row r="1460" spans="1:25" ht="13" x14ac:dyDescent="0.15">
      <c r="A1460" s="7"/>
      <c r="B1460" s="7"/>
      <c r="C1460" s="7"/>
      <c r="D1460" s="8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</row>
    <row r="1461" spans="1:25" ht="13" x14ac:dyDescent="0.15">
      <c r="A1461" s="7"/>
      <c r="B1461" s="7"/>
      <c r="C1461" s="7"/>
      <c r="D1461" s="8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</row>
    <row r="1462" spans="1:25" ht="13" x14ac:dyDescent="0.15">
      <c r="A1462" s="7"/>
      <c r="B1462" s="7"/>
      <c r="C1462" s="7"/>
      <c r="D1462" s="8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</row>
    <row r="1463" spans="1:25" ht="13" x14ac:dyDescent="0.15">
      <c r="A1463" s="7"/>
      <c r="B1463" s="7"/>
      <c r="C1463" s="7"/>
      <c r="D1463" s="8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</row>
    <row r="1464" spans="1:25" ht="13" x14ac:dyDescent="0.15">
      <c r="A1464" s="7"/>
      <c r="B1464" s="7"/>
      <c r="C1464" s="7"/>
      <c r="D1464" s="8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</row>
    <row r="1465" spans="1:25" ht="13" x14ac:dyDescent="0.15">
      <c r="A1465" s="7"/>
      <c r="B1465" s="7"/>
      <c r="C1465" s="7"/>
      <c r="D1465" s="8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</row>
    <row r="1466" spans="1:25" ht="13" x14ac:dyDescent="0.15">
      <c r="A1466" s="7"/>
      <c r="B1466" s="7"/>
      <c r="C1466" s="7"/>
      <c r="D1466" s="8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</row>
    <row r="1467" spans="1:25" ht="13" x14ac:dyDescent="0.15">
      <c r="A1467" s="7"/>
      <c r="B1467" s="7"/>
      <c r="C1467" s="7"/>
      <c r="D1467" s="8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</row>
    <row r="1468" spans="1:25" ht="13" x14ac:dyDescent="0.15">
      <c r="A1468" s="7"/>
      <c r="B1468" s="7"/>
      <c r="C1468" s="7"/>
      <c r="D1468" s="8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</row>
    <row r="1469" spans="1:25" ht="13" x14ac:dyDescent="0.15">
      <c r="A1469" s="7"/>
      <c r="B1469" s="7"/>
      <c r="C1469" s="7"/>
      <c r="D1469" s="8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</row>
    <row r="1470" spans="1:25" ht="13" x14ac:dyDescent="0.15">
      <c r="A1470" s="7"/>
      <c r="B1470" s="7"/>
      <c r="C1470" s="7"/>
      <c r="D1470" s="8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</row>
    <row r="1471" spans="1:25" ht="13" x14ac:dyDescent="0.15">
      <c r="A1471" s="7"/>
      <c r="B1471" s="7"/>
      <c r="C1471" s="7"/>
      <c r="D1471" s="8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</row>
    <row r="1472" spans="1:25" ht="13" x14ac:dyDescent="0.15">
      <c r="A1472" s="7"/>
      <c r="B1472" s="7"/>
      <c r="C1472" s="7"/>
      <c r="D1472" s="8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</row>
    <row r="1473" spans="1:25" ht="13" x14ac:dyDescent="0.15">
      <c r="A1473" s="7"/>
      <c r="B1473" s="7"/>
      <c r="C1473" s="7"/>
      <c r="D1473" s="8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</row>
    <row r="1474" spans="1:25" ht="13" x14ac:dyDescent="0.15">
      <c r="A1474" s="7"/>
      <c r="B1474" s="7"/>
      <c r="C1474" s="7"/>
      <c r="D1474" s="8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</row>
    <row r="1475" spans="1:25" ht="13" x14ac:dyDescent="0.15">
      <c r="A1475" s="7"/>
      <c r="B1475" s="7"/>
      <c r="C1475" s="7"/>
      <c r="D1475" s="8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</row>
    <row r="1476" spans="1:25" ht="13" x14ac:dyDescent="0.15">
      <c r="A1476" s="7"/>
      <c r="B1476" s="7"/>
      <c r="C1476" s="7"/>
      <c r="D1476" s="8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</row>
    <row r="1477" spans="1:25" ht="13" x14ac:dyDescent="0.15">
      <c r="A1477" s="7"/>
      <c r="B1477" s="7"/>
      <c r="C1477" s="7"/>
      <c r="D1477" s="8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</row>
    <row r="1478" spans="1:25" ht="13" x14ac:dyDescent="0.15">
      <c r="A1478" s="7"/>
      <c r="B1478" s="7"/>
      <c r="C1478" s="7"/>
      <c r="D1478" s="8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</row>
    <row r="1479" spans="1:25" ht="13" x14ac:dyDescent="0.15">
      <c r="A1479" s="7"/>
      <c r="B1479" s="7"/>
      <c r="C1479" s="7"/>
      <c r="D1479" s="8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</row>
    <row r="1480" spans="1:25" ht="13" x14ac:dyDescent="0.15">
      <c r="A1480" s="7"/>
      <c r="B1480" s="7"/>
      <c r="C1480" s="7"/>
      <c r="D1480" s="8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</row>
    <row r="1481" spans="1:25" ht="13" x14ac:dyDescent="0.15">
      <c r="A1481" s="7"/>
      <c r="B1481" s="7"/>
      <c r="C1481" s="7"/>
      <c r="D1481" s="8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</row>
    <row r="1482" spans="1:25" ht="13" x14ac:dyDescent="0.15">
      <c r="A1482" s="7"/>
      <c r="B1482" s="7"/>
      <c r="C1482" s="7"/>
      <c r="D1482" s="8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</row>
    <row r="1483" spans="1:25" ht="13" x14ac:dyDescent="0.15">
      <c r="A1483" s="7"/>
      <c r="B1483" s="7"/>
      <c r="C1483" s="7"/>
      <c r="D1483" s="8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</row>
    <row r="1484" spans="1:25" ht="13" x14ac:dyDescent="0.15">
      <c r="A1484" s="7"/>
      <c r="B1484" s="7"/>
      <c r="C1484" s="7"/>
      <c r="D1484" s="8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</row>
    <row r="1485" spans="1:25" ht="13" x14ac:dyDescent="0.15">
      <c r="A1485" s="7"/>
      <c r="B1485" s="7"/>
      <c r="C1485" s="7"/>
      <c r="D1485" s="8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</row>
    <row r="1486" spans="1:25" ht="13" x14ac:dyDescent="0.15">
      <c r="A1486" s="7"/>
      <c r="B1486" s="7"/>
      <c r="C1486" s="7"/>
      <c r="D1486" s="8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</row>
    <row r="1487" spans="1:25" ht="13" x14ac:dyDescent="0.15">
      <c r="A1487" s="7"/>
      <c r="B1487" s="7"/>
      <c r="C1487" s="7"/>
      <c r="D1487" s="8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</row>
    <row r="1488" spans="1:25" ht="13" x14ac:dyDescent="0.15">
      <c r="A1488" s="7"/>
      <c r="B1488" s="7"/>
      <c r="C1488" s="7"/>
      <c r="D1488" s="8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</row>
    <row r="1489" spans="1:25" ht="13" x14ac:dyDescent="0.15">
      <c r="A1489" s="7"/>
      <c r="B1489" s="7"/>
      <c r="C1489" s="7"/>
      <c r="D1489" s="8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</row>
    <row r="1490" spans="1:25" ht="13" x14ac:dyDescent="0.15">
      <c r="A1490" s="7"/>
      <c r="B1490" s="7"/>
      <c r="C1490" s="7"/>
      <c r="D1490" s="8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</row>
    <row r="1491" spans="1:25" ht="13" x14ac:dyDescent="0.15">
      <c r="A1491" s="7"/>
      <c r="B1491" s="7"/>
      <c r="C1491" s="7"/>
      <c r="D1491" s="8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</row>
    <row r="1492" spans="1:25" ht="13" x14ac:dyDescent="0.15">
      <c r="A1492" s="7"/>
      <c r="B1492" s="7"/>
      <c r="C1492" s="7"/>
      <c r="D1492" s="8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</row>
    <row r="1493" spans="1:25" ht="13" x14ac:dyDescent="0.15">
      <c r="A1493" s="7"/>
      <c r="B1493" s="7"/>
      <c r="C1493" s="7"/>
      <c r="D1493" s="8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</row>
    <row r="1494" spans="1:25" ht="13" x14ac:dyDescent="0.15">
      <c r="A1494" s="7"/>
      <c r="B1494" s="7"/>
      <c r="C1494" s="7"/>
      <c r="D1494" s="8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</row>
    <row r="1495" spans="1:25" ht="13" x14ac:dyDescent="0.15">
      <c r="A1495" s="7"/>
      <c r="B1495" s="7"/>
      <c r="C1495" s="7"/>
      <c r="D1495" s="8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</row>
    <row r="1496" spans="1:25" ht="13" x14ac:dyDescent="0.15">
      <c r="A1496" s="7"/>
      <c r="B1496" s="7"/>
      <c r="C1496" s="7"/>
      <c r="D1496" s="8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</row>
    <row r="1497" spans="1:25" ht="13" x14ac:dyDescent="0.15">
      <c r="A1497" s="7"/>
      <c r="B1497" s="7"/>
      <c r="C1497" s="7"/>
      <c r="D1497" s="8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</row>
    <row r="1498" spans="1:25" ht="13" x14ac:dyDescent="0.15">
      <c r="A1498" s="7"/>
      <c r="B1498" s="7"/>
      <c r="C1498" s="7"/>
      <c r="D1498" s="8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</row>
    <row r="1499" spans="1:25" ht="13" x14ac:dyDescent="0.15">
      <c r="A1499" s="7"/>
      <c r="B1499" s="7"/>
      <c r="C1499" s="7"/>
      <c r="D1499" s="8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</row>
    <row r="1500" spans="1:25" ht="13" x14ac:dyDescent="0.15">
      <c r="A1500" s="7"/>
      <c r="B1500" s="7"/>
      <c r="C1500" s="7"/>
      <c r="D1500" s="8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</row>
    <row r="1501" spans="1:25" ht="13" x14ac:dyDescent="0.15">
      <c r="A1501" s="7"/>
      <c r="B1501" s="7"/>
      <c r="C1501" s="7"/>
      <c r="D1501" s="8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</row>
    <row r="1502" spans="1:25" ht="13" x14ac:dyDescent="0.15">
      <c r="A1502" s="7"/>
      <c r="B1502" s="7"/>
      <c r="C1502" s="7"/>
      <c r="D1502" s="8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</row>
    <row r="1503" spans="1:25" ht="13" x14ac:dyDescent="0.15">
      <c r="A1503" s="7"/>
      <c r="B1503" s="7"/>
      <c r="C1503" s="7"/>
      <c r="D1503" s="8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</row>
    <row r="1504" spans="1:25" ht="13" x14ac:dyDescent="0.15">
      <c r="A1504" s="7"/>
      <c r="B1504" s="7"/>
      <c r="C1504" s="7"/>
      <c r="D1504" s="8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</row>
    <row r="1505" spans="1:25" ht="13" x14ac:dyDescent="0.15">
      <c r="A1505" s="7"/>
      <c r="B1505" s="7"/>
      <c r="C1505" s="7"/>
      <c r="D1505" s="8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</row>
    <row r="1506" spans="1:25" ht="13" x14ac:dyDescent="0.15">
      <c r="A1506" s="7"/>
      <c r="B1506" s="7"/>
      <c r="C1506" s="7"/>
      <c r="D1506" s="8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</row>
    <row r="1507" spans="1:25" ht="13" x14ac:dyDescent="0.15">
      <c r="A1507" s="7"/>
      <c r="B1507" s="7"/>
      <c r="C1507" s="7"/>
      <c r="D1507" s="8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</row>
    <row r="1508" spans="1:25" ht="13" x14ac:dyDescent="0.15">
      <c r="A1508" s="7"/>
      <c r="B1508" s="7"/>
      <c r="C1508" s="7"/>
      <c r="D1508" s="8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</row>
    <row r="1509" spans="1:25" ht="13" x14ac:dyDescent="0.15">
      <c r="A1509" s="7"/>
      <c r="B1509" s="7"/>
      <c r="C1509" s="7"/>
      <c r="D1509" s="8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</row>
    <row r="1510" spans="1:25" ht="13" x14ac:dyDescent="0.15">
      <c r="A1510" s="7"/>
      <c r="B1510" s="7"/>
      <c r="C1510" s="7"/>
      <c r="D1510" s="8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</row>
    <row r="1511" spans="1:25" ht="13" x14ac:dyDescent="0.15">
      <c r="A1511" s="7"/>
      <c r="B1511" s="7"/>
      <c r="C1511" s="7"/>
      <c r="D1511" s="8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</row>
    <row r="1512" spans="1:25" ht="13" x14ac:dyDescent="0.15">
      <c r="A1512" s="7"/>
      <c r="B1512" s="7"/>
      <c r="C1512" s="7"/>
      <c r="D1512" s="8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</row>
    <row r="1513" spans="1:25" ht="13" x14ac:dyDescent="0.15">
      <c r="A1513" s="7"/>
      <c r="B1513" s="7"/>
      <c r="C1513" s="7"/>
      <c r="D1513" s="8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</row>
    <row r="1514" spans="1:25" ht="13" x14ac:dyDescent="0.15">
      <c r="A1514" s="7"/>
      <c r="B1514" s="7"/>
      <c r="C1514" s="7"/>
      <c r="D1514" s="8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</row>
    <row r="1515" spans="1:25" ht="13" x14ac:dyDescent="0.15">
      <c r="A1515" s="7"/>
      <c r="B1515" s="7"/>
      <c r="C1515" s="7"/>
      <c r="D1515" s="8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</row>
    <row r="1516" spans="1:25" ht="13" x14ac:dyDescent="0.15">
      <c r="A1516" s="7"/>
      <c r="B1516" s="7"/>
      <c r="C1516" s="7"/>
      <c r="D1516" s="8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</row>
    <row r="1517" spans="1:25" ht="13" x14ac:dyDescent="0.15">
      <c r="A1517" s="7"/>
      <c r="B1517" s="7"/>
      <c r="C1517" s="7"/>
      <c r="D1517" s="8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</row>
    <row r="1518" spans="1:25" ht="13" x14ac:dyDescent="0.15">
      <c r="A1518" s="7"/>
      <c r="B1518" s="7"/>
      <c r="C1518" s="7"/>
      <c r="D1518" s="8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</row>
    <row r="1519" spans="1:25" ht="13" x14ac:dyDescent="0.15">
      <c r="A1519" s="7"/>
      <c r="B1519" s="7"/>
      <c r="C1519" s="7"/>
      <c r="D1519" s="8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</row>
    <row r="1520" spans="1:25" ht="13" x14ac:dyDescent="0.15">
      <c r="A1520" s="7"/>
      <c r="B1520" s="7"/>
      <c r="C1520" s="7"/>
      <c r="D1520" s="8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</row>
    <row r="1521" spans="1:25" ht="13" x14ac:dyDescent="0.15">
      <c r="A1521" s="7"/>
      <c r="B1521" s="7"/>
      <c r="C1521" s="7"/>
      <c r="D1521" s="8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</row>
    <row r="1522" spans="1:25" ht="13" x14ac:dyDescent="0.15">
      <c r="A1522" s="7"/>
      <c r="B1522" s="7"/>
      <c r="C1522" s="7"/>
      <c r="D1522" s="8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</row>
    <row r="1523" spans="1:25" ht="13" x14ac:dyDescent="0.15">
      <c r="A1523" s="7"/>
      <c r="B1523" s="7"/>
      <c r="C1523" s="7"/>
      <c r="D1523" s="8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</row>
    <row r="1524" spans="1:25" ht="13" x14ac:dyDescent="0.15">
      <c r="A1524" s="7"/>
      <c r="B1524" s="7"/>
      <c r="C1524" s="7"/>
      <c r="D1524" s="8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</row>
    <row r="1525" spans="1:25" ht="13" x14ac:dyDescent="0.15">
      <c r="A1525" s="7"/>
      <c r="B1525" s="7"/>
      <c r="C1525" s="7"/>
      <c r="D1525" s="8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</row>
    <row r="1526" spans="1:25" ht="13" x14ac:dyDescent="0.15">
      <c r="A1526" s="7"/>
      <c r="B1526" s="7"/>
      <c r="C1526" s="7"/>
      <c r="D1526" s="8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</row>
    <row r="1527" spans="1:25" ht="13" x14ac:dyDescent="0.15">
      <c r="A1527" s="7"/>
      <c r="B1527" s="7"/>
      <c r="C1527" s="7"/>
      <c r="D1527" s="8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</row>
    <row r="1528" spans="1:25" ht="13" x14ac:dyDescent="0.15">
      <c r="A1528" s="7"/>
      <c r="B1528" s="7"/>
      <c r="C1528" s="7"/>
      <c r="D1528" s="8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</row>
    <row r="1529" spans="1:25" ht="13" x14ac:dyDescent="0.15">
      <c r="A1529" s="7"/>
      <c r="B1529" s="7"/>
      <c r="C1529" s="7"/>
      <c r="D1529" s="8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</row>
    <row r="1530" spans="1:25" ht="13" x14ac:dyDescent="0.15">
      <c r="A1530" s="7"/>
      <c r="B1530" s="7"/>
      <c r="C1530" s="7"/>
      <c r="D1530" s="8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</row>
    <row r="1531" spans="1:25" ht="13" x14ac:dyDescent="0.15">
      <c r="A1531" s="7"/>
      <c r="B1531" s="7"/>
      <c r="C1531" s="7"/>
      <c r="D1531" s="8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</row>
    <row r="1532" spans="1:25" ht="13" x14ac:dyDescent="0.15">
      <c r="A1532" s="7"/>
      <c r="B1532" s="7"/>
      <c r="C1532" s="7"/>
      <c r="D1532" s="8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</row>
    <row r="1533" spans="1:25" ht="13" x14ac:dyDescent="0.15">
      <c r="A1533" s="7"/>
      <c r="B1533" s="7"/>
      <c r="C1533" s="7"/>
      <c r="D1533" s="8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</row>
    <row r="1534" spans="1:25" ht="13" x14ac:dyDescent="0.15">
      <c r="A1534" s="7"/>
      <c r="B1534" s="7"/>
      <c r="C1534" s="7"/>
      <c r="D1534" s="8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</row>
    <row r="1535" spans="1:25" ht="13" x14ac:dyDescent="0.15">
      <c r="A1535" s="7"/>
      <c r="B1535" s="7"/>
      <c r="C1535" s="7"/>
      <c r="D1535" s="8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</row>
    <row r="1536" spans="1:25" ht="13" x14ac:dyDescent="0.15">
      <c r="A1536" s="7"/>
      <c r="B1536" s="7"/>
      <c r="C1536" s="7"/>
      <c r="D1536" s="8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</row>
    <row r="1537" spans="1:25" ht="13" x14ac:dyDescent="0.15">
      <c r="A1537" s="7"/>
      <c r="B1537" s="7"/>
      <c r="C1537" s="7"/>
      <c r="D1537" s="8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</row>
    <row r="1538" spans="1:25" ht="13" x14ac:dyDescent="0.15">
      <c r="A1538" s="7"/>
      <c r="B1538" s="7"/>
      <c r="C1538" s="7"/>
      <c r="D1538" s="8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</row>
    <row r="1539" spans="1:25" ht="13" x14ac:dyDescent="0.15">
      <c r="A1539" s="7"/>
      <c r="B1539" s="7"/>
      <c r="C1539" s="7"/>
      <c r="D1539" s="8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</row>
    <row r="1540" spans="1:25" ht="13" x14ac:dyDescent="0.15">
      <c r="A1540" s="7"/>
      <c r="B1540" s="7"/>
      <c r="C1540" s="7"/>
      <c r="D1540" s="8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</row>
    <row r="1541" spans="1:25" ht="13" x14ac:dyDescent="0.15">
      <c r="A1541" s="7"/>
      <c r="B1541" s="7"/>
      <c r="C1541" s="7"/>
      <c r="D1541" s="8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</row>
    <row r="1542" spans="1:25" ht="13" x14ac:dyDescent="0.15">
      <c r="A1542" s="7"/>
      <c r="B1542" s="7"/>
      <c r="C1542" s="7"/>
      <c r="D1542" s="8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</row>
    <row r="1543" spans="1:25" ht="13" x14ac:dyDescent="0.15">
      <c r="A1543" s="7"/>
      <c r="B1543" s="7"/>
      <c r="C1543" s="7"/>
      <c r="D1543" s="8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</row>
    <row r="1544" spans="1:25" ht="13" x14ac:dyDescent="0.15">
      <c r="A1544" s="7"/>
      <c r="B1544" s="7"/>
      <c r="C1544" s="7"/>
      <c r="D1544" s="8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</row>
    <row r="1545" spans="1:25" ht="13" x14ac:dyDescent="0.15">
      <c r="A1545" s="7"/>
      <c r="B1545" s="7"/>
      <c r="C1545" s="7"/>
      <c r="D1545" s="8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</row>
    <row r="1546" spans="1:25" ht="13" x14ac:dyDescent="0.15">
      <c r="A1546" s="7"/>
      <c r="B1546" s="7"/>
      <c r="C1546" s="7"/>
      <c r="D1546" s="8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</row>
    <row r="1547" spans="1:25" ht="13" x14ac:dyDescent="0.15">
      <c r="A1547" s="7"/>
      <c r="B1547" s="7"/>
      <c r="C1547" s="7"/>
      <c r="D1547" s="8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</row>
    <row r="1548" spans="1:25" ht="13" x14ac:dyDescent="0.15">
      <c r="A1548" s="7"/>
      <c r="B1548" s="7"/>
      <c r="C1548" s="7"/>
      <c r="D1548" s="8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</row>
    <row r="1549" spans="1:25" ht="13" x14ac:dyDescent="0.15">
      <c r="A1549" s="7"/>
      <c r="B1549" s="7"/>
      <c r="C1549" s="7"/>
      <c r="D1549" s="8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</row>
    <row r="1550" spans="1:25" ht="13" x14ac:dyDescent="0.15">
      <c r="A1550" s="7"/>
      <c r="B1550" s="7"/>
      <c r="C1550" s="7"/>
      <c r="D1550" s="8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</row>
    <row r="1551" spans="1:25" ht="13" x14ac:dyDescent="0.15">
      <c r="A1551" s="7"/>
      <c r="B1551" s="7"/>
      <c r="C1551" s="7"/>
      <c r="D1551" s="8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</row>
    <row r="1552" spans="1:25" ht="13" x14ac:dyDescent="0.15">
      <c r="A1552" s="7"/>
      <c r="B1552" s="7"/>
      <c r="C1552" s="7"/>
      <c r="D1552" s="8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</row>
    <row r="1553" spans="1:25" ht="13" x14ac:dyDescent="0.15">
      <c r="A1553" s="7"/>
      <c r="B1553" s="7"/>
      <c r="C1553" s="7"/>
      <c r="D1553" s="8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</row>
    <row r="1554" spans="1:25" ht="13" x14ac:dyDescent="0.15">
      <c r="A1554" s="7"/>
      <c r="B1554" s="7"/>
      <c r="C1554" s="7"/>
      <c r="D1554" s="8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</row>
    <row r="1555" spans="1:25" ht="13" x14ac:dyDescent="0.15">
      <c r="A1555" s="7"/>
      <c r="B1555" s="7"/>
      <c r="C1555" s="7"/>
      <c r="D1555" s="8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</row>
    <row r="1556" spans="1:25" ht="13" x14ac:dyDescent="0.15">
      <c r="A1556" s="7"/>
      <c r="B1556" s="7"/>
      <c r="C1556" s="7"/>
      <c r="D1556" s="8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</row>
    <row r="1557" spans="1:25" ht="13" x14ac:dyDescent="0.15">
      <c r="A1557" s="7"/>
      <c r="B1557" s="7"/>
      <c r="C1557" s="7"/>
      <c r="D1557" s="8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</row>
    <row r="1558" spans="1:25" ht="13" x14ac:dyDescent="0.15">
      <c r="A1558" s="7"/>
      <c r="B1558" s="7"/>
      <c r="C1558" s="7"/>
      <c r="D1558" s="8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</row>
    <row r="1559" spans="1:25" ht="13" x14ac:dyDescent="0.15">
      <c r="A1559" s="7"/>
      <c r="B1559" s="7"/>
      <c r="C1559" s="7"/>
      <c r="D1559" s="8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</row>
    <row r="1560" spans="1:25" ht="13" x14ac:dyDescent="0.15">
      <c r="A1560" s="7"/>
      <c r="B1560" s="7"/>
      <c r="C1560" s="7"/>
      <c r="D1560" s="8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</row>
    <row r="1561" spans="1:25" ht="13" x14ac:dyDescent="0.15">
      <c r="A1561" s="7"/>
      <c r="B1561" s="7"/>
      <c r="C1561" s="7"/>
      <c r="D1561" s="8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</row>
    <row r="1562" spans="1:25" ht="13" x14ac:dyDescent="0.15">
      <c r="A1562" s="7"/>
      <c r="B1562" s="7"/>
      <c r="C1562" s="7"/>
      <c r="D1562" s="8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</row>
    <row r="1563" spans="1:25" ht="13" x14ac:dyDescent="0.15">
      <c r="A1563" s="7"/>
      <c r="B1563" s="7"/>
      <c r="C1563" s="7"/>
      <c r="D1563" s="8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</row>
    <row r="1564" spans="1:25" ht="13" x14ac:dyDescent="0.15">
      <c r="A1564" s="7"/>
      <c r="B1564" s="7"/>
      <c r="C1564" s="7"/>
      <c r="D1564" s="8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</row>
    <row r="1565" spans="1:25" ht="13" x14ac:dyDescent="0.15">
      <c r="A1565" s="7"/>
      <c r="B1565" s="7"/>
      <c r="C1565" s="7"/>
      <c r="D1565" s="8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</row>
    <row r="1566" spans="1:25" ht="13" x14ac:dyDescent="0.15">
      <c r="A1566" s="7"/>
      <c r="B1566" s="7"/>
      <c r="C1566" s="7"/>
      <c r="D1566" s="8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</row>
    <row r="1567" spans="1:25" ht="13" x14ac:dyDescent="0.15">
      <c r="A1567" s="7"/>
      <c r="B1567" s="7"/>
      <c r="C1567" s="7"/>
      <c r="D1567" s="8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</row>
    <row r="1568" spans="1:25" ht="13" x14ac:dyDescent="0.15">
      <c r="A1568" s="7"/>
      <c r="B1568" s="7"/>
      <c r="C1568" s="7"/>
      <c r="D1568" s="8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</row>
    <row r="1569" spans="1:25" ht="13" x14ac:dyDescent="0.15">
      <c r="A1569" s="7"/>
      <c r="B1569" s="7"/>
      <c r="C1569" s="7"/>
      <c r="D1569" s="8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</row>
    <row r="1570" spans="1:25" ht="13" x14ac:dyDescent="0.15">
      <c r="A1570" s="7"/>
      <c r="B1570" s="7"/>
      <c r="C1570" s="7"/>
      <c r="D1570" s="8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</row>
    <row r="1571" spans="1:25" ht="13" x14ac:dyDescent="0.15">
      <c r="A1571" s="7"/>
      <c r="B1571" s="7"/>
      <c r="C1571" s="7"/>
      <c r="D1571" s="8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</row>
    <row r="1572" spans="1:25" ht="13" x14ac:dyDescent="0.15">
      <c r="A1572" s="7"/>
      <c r="B1572" s="7"/>
      <c r="C1572" s="7"/>
      <c r="D1572" s="8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</row>
    <row r="1573" spans="1:25" ht="13" x14ac:dyDescent="0.15">
      <c r="A1573" s="7"/>
      <c r="B1573" s="7"/>
      <c r="C1573" s="7"/>
      <c r="D1573" s="8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</row>
    <row r="1574" spans="1:25" ht="13" x14ac:dyDescent="0.15">
      <c r="A1574" s="7"/>
      <c r="B1574" s="7"/>
      <c r="C1574" s="7"/>
      <c r="D1574" s="8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</row>
    <row r="1575" spans="1:25" ht="13" x14ac:dyDescent="0.15">
      <c r="A1575" s="7"/>
      <c r="B1575" s="7"/>
      <c r="C1575" s="7"/>
      <c r="D1575" s="8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</row>
    <row r="1576" spans="1:25" ht="13" x14ac:dyDescent="0.15">
      <c r="A1576" s="7"/>
      <c r="B1576" s="7"/>
      <c r="C1576" s="7"/>
      <c r="D1576" s="8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</row>
    <row r="1577" spans="1:25" ht="13" x14ac:dyDescent="0.15">
      <c r="A1577" s="7"/>
      <c r="B1577" s="7"/>
      <c r="C1577" s="7"/>
      <c r="D1577" s="8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</row>
    <row r="1578" spans="1:25" ht="13" x14ac:dyDescent="0.15">
      <c r="A1578" s="7"/>
      <c r="B1578" s="7"/>
      <c r="C1578" s="7"/>
      <c r="D1578" s="8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</row>
    <row r="1579" spans="1:25" ht="13" x14ac:dyDescent="0.15">
      <c r="A1579" s="7"/>
      <c r="B1579" s="7"/>
      <c r="C1579" s="7"/>
      <c r="D1579" s="8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</row>
    <row r="1580" spans="1:25" ht="13" x14ac:dyDescent="0.15">
      <c r="A1580" s="7"/>
      <c r="B1580" s="7"/>
      <c r="C1580" s="7"/>
      <c r="D1580" s="8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</row>
    <row r="1581" spans="1:25" ht="13" x14ac:dyDescent="0.15">
      <c r="A1581" s="7"/>
      <c r="B1581" s="7"/>
      <c r="C1581" s="7"/>
      <c r="D1581" s="8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</row>
    <row r="1582" spans="1:25" ht="13" x14ac:dyDescent="0.15">
      <c r="A1582" s="7"/>
      <c r="B1582" s="7"/>
      <c r="C1582" s="7"/>
      <c r="D1582" s="8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</row>
    <row r="1583" spans="1:25" ht="13" x14ac:dyDescent="0.15">
      <c r="A1583" s="7"/>
      <c r="B1583" s="7"/>
      <c r="C1583" s="7"/>
      <c r="D1583" s="8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</row>
    <row r="1584" spans="1:25" ht="13" x14ac:dyDescent="0.15">
      <c r="A1584" s="7"/>
      <c r="B1584" s="7"/>
      <c r="C1584" s="7"/>
      <c r="D1584" s="8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</row>
    <row r="1585" spans="1:25" ht="13" x14ac:dyDescent="0.15">
      <c r="A1585" s="7"/>
      <c r="B1585" s="7"/>
      <c r="C1585" s="7"/>
      <c r="D1585" s="8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</row>
    <row r="1586" spans="1:25" ht="13" x14ac:dyDescent="0.15">
      <c r="A1586" s="7"/>
      <c r="B1586" s="7"/>
      <c r="C1586" s="7"/>
      <c r="D1586" s="8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</row>
    <row r="1587" spans="1:25" ht="13" x14ac:dyDescent="0.15">
      <c r="A1587" s="7"/>
      <c r="B1587" s="7"/>
      <c r="C1587" s="7"/>
      <c r="D1587" s="8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</row>
    <row r="1588" spans="1:25" ht="13" x14ac:dyDescent="0.15">
      <c r="A1588" s="7"/>
      <c r="B1588" s="7"/>
      <c r="C1588" s="7"/>
      <c r="D1588" s="8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</row>
    <row r="1589" spans="1:25" ht="13" x14ac:dyDescent="0.15">
      <c r="A1589" s="7"/>
      <c r="B1589" s="7"/>
      <c r="C1589" s="7"/>
      <c r="D1589" s="8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</row>
    <row r="1590" spans="1:25" ht="13" x14ac:dyDescent="0.15">
      <c r="A1590" s="7"/>
      <c r="B1590" s="7"/>
      <c r="C1590" s="7"/>
      <c r="D1590" s="8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</row>
    <row r="1591" spans="1:25" ht="13" x14ac:dyDescent="0.15">
      <c r="A1591" s="7"/>
      <c r="B1591" s="7"/>
      <c r="C1591" s="7"/>
      <c r="D1591" s="8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</row>
    <row r="1592" spans="1:25" ht="13" x14ac:dyDescent="0.15">
      <c r="A1592" s="7"/>
      <c r="B1592" s="7"/>
      <c r="C1592" s="7"/>
      <c r="D1592" s="8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</row>
    <row r="1593" spans="1:25" ht="13" x14ac:dyDescent="0.15">
      <c r="A1593" s="7"/>
      <c r="B1593" s="7"/>
      <c r="C1593" s="7"/>
      <c r="D1593" s="8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</row>
    <row r="1594" spans="1:25" ht="13" x14ac:dyDescent="0.15">
      <c r="A1594" s="7"/>
      <c r="B1594" s="7"/>
      <c r="C1594" s="7"/>
      <c r="D1594" s="8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</row>
    <row r="1595" spans="1:25" ht="13" x14ac:dyDescent="0.15">
      <c r="A1595" s="7"/>
      <c r="B1595" s="7"/>
      <c r="C1595" s="7"/>
      <c r="D1595" s="8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</row>
    <row r="1596" spans="1:25" ht="13" x14ac:dyDescent="0.15">
      <c r="A1596" s="7"/>
      <c r="B1596" s="7"/>
      <c r="C1596" s="7"/>
      <c r="D1596" s="8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</row>
    <row r="1597" spans="1:25" ht="13" x14ac:dyDescent="0.15">
      <c r="A1597" s="7"/>
      <c r="B1597" s="7"/>
      <c r="C1597" s="7"/>
      <c r="D1597" s="8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</row>
    <row r="1598" spans="1:25" ht="13" x14ac:dyDescent="0.15">
      <c r="A1598" s="7"/>
      <c r="B1598" s="7"/>
      <c r="C1598" s="7"/>
      <c r="D1598" s="8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</row>
    <row r="1599" spans="1:25" ht="13" x14ac:dyDescent="0.15">
      <c r="A1599" s="7"/>
      <c r="B1599" s="7"/>
      <c r="C1599" s="7"/>
      <c r="D1599" s="8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</row>
    <row r="1600" spans="1:25" ht="13" x14ac:dyDescent="0.15">
      <c r="A1600" s="7"/>
      <c r="B1600" s="7"/>
      <c r="C1600" s="7"/>
      <c r="D1600" s="8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</row>
    <row r="1601" spans="1:25" ht="13" x14ac:dyDescent="0.15">
      <c r="A1601" s="7"/>
      <c r="B1601" s="7"/>
      <c r="C1601" s="7"/>
      <c r="D1601" s="8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</row>
    <row r="1602" spans="1:25" ht="13" x14ac:dyDescent="0.15">
      <c r="A1602" s="7"/>
      <c r="B1602" s="7"/>
      <c r="C1602" s="7"/>
      <c r="D1602" s="8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</row>
    <row r="1603" spans="1:25" ht="13" x14ac:dyDescent="0.15">
      <c r="A1603" s="7"/>
      <c r="B1603" s="7"/>
      <c r="C1603" s="7"/>
      <c r="D1603" s="8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</row>
    <row r="1604" spans="1:25" ht="13" x14ac:dyDescent="0.15">
      <c r="A1604" s="7"/>
      <c r="B1604" s="7"/>
      <c r="C1604" s="7"/>
      <c r="D1604" s="8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</row>
    <row r="1605" spans="1:25" ht="13" x14ac:dyDescent="0.15">
      <c r="A1605" s="7"/>
      <c r="B1605" s="7"/>
      <c r="C1605" s="7"/>
      <c r="D1605" s="8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</row>
    <row r="1606" spans="1:25" ht="13" x14ac:dyDescent="0.15">
      <c r="A1606" s="7"/>
      <c r="B1606" s="7"/>
      <c r="C1606" s="7"/>
      <c r="D1606" s="8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</row>
    <row r="1607" spans="1:25" ht="13" x14ac:dyDescent="0.15">
      <c r="A1607" s="7"/>
      <c r="B1607" s="7"/>
      <c r="C1607" s="7"/>
      <c r="D1607" s="8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</row>
    <row r="1608" spans="1:25" ht="13" x14ac:dyDescent="0.15">
      <c r="A1608" s="7"/>
      <c r="B1608" s="7"/>
      <c r="C1608" s="7"/>
      <c r="D1608" s="8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</row>
    <row r="1609" spans="1:25" ht="13" x14ac:dyDescent="0.15">
      <c r="A1609" s="7"/>
      <c r="B1609" s="7"/>
      <c r="C1609" s="7"/>
      <c r="D1609" s="8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</row>
    <row r="1610" spans="1:25" ht="13" x14ac:dyDescent="0.15">
      <c r="A1610" s="7"/>
      <c r="B1610" s="7"/>
      <c r="C1610" s="7"/>
      <c r="D1610" s="8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</row>
    <row r="1611" spans="1:25" ht="13" x14ac:dyDescent="0.15">
      <c r="A1611" s="7"/>
      <c r="B1611" s="7"/>
      <c r="C1611" s="7"/>
      <c r="D1611" s="8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</row>
    <row r="1612" spans="1:25" ht="13" x14ac:dyDescent="0.15">
      <c r="A1612" s="7"/>
      <c r="B1612" s="7"/>
      <c r="C1612" s="7"/>
      <c r="D1612" s="8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</row>
    <row r="1613" spans="1:25" ht="13" x14ac:dyDescent="0.15">
      <c r="A1613" s="7"/>
      <c r="B1613" s="7"/>
      <c r="C1613" s="7"/>
      <c r="D1613" s="8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</row>
    <row r="1614" spans="1:25" ht="13" x14ac:dyDescent="0.15">
      <c r="A1614" s="7"/>
      <c r="B1614" s="7"/>
      <c r="C1614" s="7"/>
      <c r="D1614" s="8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</row>
    <row r="1615" spans="1:25" ht="13" x14ac:dyDescent="0.15">
      <c r="A1615" s="7"/>
      <c r="B1615" s="7"/>
      <c r="C1615" s="7"/>
      <c r="D1615" s="8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</row>
    <row r="1616" spans="1:25" ht="13" x14ac:dyDescent="0.15">
      <c r="A1616" s="7"/>
      <c r="B1616" s="7"/>
      <c r="C1616" s="7"/>
      <c r="D1616" s="8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</row>
    <row r="1617" spans="1:25" ht="13" x14ac:dyDescent="0.15">
      <c r="A1617" s="7"/>
      <c r="B1617" s="7"/>
      <c r="C1617" s="7"/>
      <c r="D1617" s="8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</row>
    <row r="1618" spans="1:25" ht="13" x14ac:dyDescent="0.15">
      <c r="A1618" s="7"/>
      <c r="B1618" s="7"/>
      <c r="C1618" s="7"/>
      <c r="D1618" s="8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</row>
    <row r="1619" spans="1:25" ht="13" x14ac:dyDescent="0.15">
      <c r="A1619" s="7"/>
      <c r="B1619" s="7"/>
      <c r="C1619" s="7"/>
      <c r="D1619" s="8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</row>
    <row r="1620" spans="1:25" ht="13" x14ac:dyDescent="0.15">
      <c r="A1620" s="7"/>
      <c r="B1620" s="7"/>
      <c r="C1620" s="7"/>
      <c r="D1620" s="8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</row>
    <row r="1621" spans="1:25" ht="13" x14ac:dyDescent="0.15">
      <c r="A1621" s="7"/>
      <c r="B1621" s="7"/>
      <c r="C1621" s="7"/>
      <c r="D1621" s="8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</row>
    <row r="1622" spans="1:25" ht="13" x14ac:dyDescent="0.15">
      <c r="A1622" s="7"/>
      <c r="B1622" s="7"/>
      <c r="C1622" s="7"/>
      <c r="D1622" s="8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</row>
    <row r="1623" spans="1:25" ht="13" x14ac:dyDescent="0.15">
      <c r="A1623" s="7"/>
      <c r="B1623" s="7"/>
      <c r="C1623" s="7"/>
      <c r="D1623" s="8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</row>
    <row r="1624" spans="1:25" ht="13" x14ac:dyDescent="0.15">
      <c r="A1624" s="7"/>
      <c r="B1624" s="7"/>
      <c r="C1624" s="7"/>
      <c r="D1624" s="8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</row>
    <row r="1625" spans="1:25" ht="13" x14ac:dyDescent="0.15">
      <c r="A1625" s="7"/>
      <c r="B1625" s="7"/>
      <c r="C1625" s="7"/>
      <c r="D1625" s="8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</row>
    <row r="1626" spans="1:25" ht="13" x14ac:dyDescent="0.15">
      <c r="A1626" s="7"/>
      <c r="B1626" s="7"/>
      <c r="C1626" s="7"/>
      <c r="D1626" s="8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</row>
    <row r="1627" spans="1:25" ht="13" x14ac:dyDescent="0.15">
      <c r="A1627" s="7"/>
      <c r="B1627" s="7"/>
      <c r="C1627" s="7"/>
      <c r="D1627" s="8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</row>
    <row r="1628" spans="1:25" ht="13" x14ac:dyDescent="0.15">
      <c r="A1628" s="7"/>
      <c r="B1628" s="7"/>
      <c r="C1628" s="7"/>
      <c r="D1628" s="8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</row>
    <row r="1629" spans="1:25" ht="13" x14ac:dyDescent="0.15">
      <c r="A1629" s="7"/>
      <c r="B1629" s="7"/>
      <c r="C1629" s="7"/>
      <c r="D1629" s="8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</row>
    <row r="1630" spans="1:25" ht="13" x14ac:dyDescent="0.15">
      <c r="A1630" s="7"/>
      <c r="B1630" s="7"/>
      <c r="C1630" s="7"/>
      <c r="D1630" s="8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</row>
    <row r="1631" spans="1:25" ht="13" x14ac:dyDescent="0.15">
      <c r="A1631" s="7"/>
      <c r="B1631" s="7"/>
      <c r="C1631" s="7"/>
      <c r="D1631" s="8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</row>
    <row r="1632" spans="1:25" ht="13" x14ac:dyDescent="0.15">
      <c r="A1632" s="7"/>
      <c r="B1632" s="7"/>
      <c r="C1632" s="7"/>
      <c r="D1632" s="8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</row>
    <row r="1633" spans="1:25" ht="13" x14ac:dyDescent="0.15">
      <c r="A1633" s="7"/>
      <c r="B1633" s="7"/>
      <c r="C1633" s="7"/>
      <c r="D1633" s="8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</row>
    <row r="1634" spans="1:25" ht="13" x14ac:dyDescent="0.15">
      <c r="A1634" s="7"/>
      <c r="B1634" s="7"/>
      <c r="C1634" s="7"/>
      <c r="D1634" s="8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</row>
    <row r="1635" spans="1:25" ht="13" x14ac:dyDescent="0.15">
      <c r="A1635" s="7"/>
      <c r="B1635" s="7"/>
      <c r="C1635" s="7"/>
      <c r="D1635" s="8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</row>
    <row r="1636" spans="1:25" ht="13" x14ac:dyDescent="0.15">
      <c r="A1636" s="7"/>
      <c r="B1636" s="7"/>
      <c r="C1636" s="7"/>
      <c r="D1636" s="8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</row>
    <row r="1637" spans="1:25" ht="13" x14ac:dyDescent="0.15">
      <c r="A1637" s="7"/>
      <c r="B1637" s="7"/>
      <c r="C1637" s="7"/>
      <c r="D1637" s="8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</row>
    <row r="1638" spans="1:25" ht="13" x14ac:dyDescent="0.15">
      <c r="A1638" s="7"/>
      <c r="B1638" s="7"/>
      <c r="C1638" s="7"/>
      <c r="D1638" s="8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</row>
    <row r="1639" spans="1:25" ht="13" x14ac:dyDescent="0.15">
      <c r="A1639" s="7"/>
      <c r="B1639" s="7"/>
      <c r="C1639" s="7"/>
      <c r="D1639" s="8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</row>
    <row r="1640" spans="1:25" ht="13" x14ac:dyDescent="0.15">
      <c r="A1640" s="7"/>
      <c r="B1640" s="7"/>
      <c r="C1640" s="7"/>
      <c r="D1640" s="8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</row>
    <row r="1641" spans="1:25" ht="13" x14ac:dyDescent="0.15">
      <c r="A1641" s="7"/>
      <c r="B1641" s="7"/>
      <c r="C1641" s="7"/>
      <c r="D1641" s="8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</row>
    <row r="1642" spans="1:25" ht="13" x14ac:dyDescent="0.15">
      <c r="A1642" s="7"/>
      <c r="B1642" s="7"/>
      <c r="C1642" s="7"/>
      <c r="D1642" s="8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</row>
    <row r="1643" spans="1:25" ht="13" x14ac:dyDescent="0.15">
      <c r="A1643" s="7"/>
      <c r="B1643" s="7"/>
      <c r="C1643" s="7"/>
      <c r="D1643" s="8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</row>
    <row r="1644" spans="1:25" ht="13" x14ac:dyDescent="0.15">
      <c r="A1644" s="7"/>
      <c r="B1644" s="7"/>
      <c r="C1644" s="7"/>
      <c r="D1644" s="8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</row>
    <row r="1645" spans="1:25" ht="13" x14ac:dyDescent="0.15">
      <c r="A1645" s="7"/>
      <c r="B1645" s="7"/>
      <c r="C1645" s="7"/>
      <c r="D1645" s="8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</row>
    <row r="1646" spans="1:25" ht="13" x14ac:dyDescent="0.15">
      <c r="A1646" s="7"/>
      <c r="B1646" s="7"/>
      <c r="C1646" s="7"/>
      <c r="D1646" s="8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</row>
    <row r="1647" spans="1:25" ht="13" x14ac:dyDescent="0.15">
      <c r="A1647" s="7"/>
      <c r="B1647" s="7"/>
      <c r="C1647" s="7"/>
      <c r="D1647" s="8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</row>
    <row r="1648" spans="1:25" ht="13" x14ac:dyDescent="0.15">
      <c r="A1648" s="7"/>
      <c r="B1648" s="7"/>
      <c r="C1648" s="7"/>
      <c r="D1648" s="8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</row>
    <row r="1649" spans="1:25" ht="13" x14ac:dyDescent="0.15">
      <c r="A1649" s="7"/>
      <c r="B1649" s="7"/>
      <c r="C1649" s="7"/>
      <c r="D1649" s="8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</row>
    <row r="1650" spans="1:25" ht="13" x14ac:dyDescent="0.15">
      <c r="A1650" s="7"/>
      <c r="B1650" s="7"/>
      <c r="C1650" s="7"/>
      <c r="D1650" s="8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</row>
    <row r="1651" spans="1:25" ht="13" x14ac:dyDescent="0.15">
      <c r="A1651" s="7"/>
      <c r="B1651" s="7"/>
      <c r="C1651" s="7"/>
      <c r="D1651" s="8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</row>
    <row r="1652" spans="1:25" ht="13" x14ac:dyDescent="0.15">
      <c r="A1652" s="7"/>
      <c r="B1652" s="7"/>
      <c r="C1652" s="7"/>
      <c r="D1652" s="8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</row>
    <row r="1653" spans="1:25" ht="13" x14ac:dyDescent="0.15">
      <c r="A1653" s="7"/>
      <c r="B1653" s="7"/>
      <c r="C1653" s="7"/>
      <c r="D1653" s="8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</row>
    <row r="1654" spans="1:25" ht="13" x14ac:dyDescent="0.15">
      <c r="A1654" s="7"/>
      <c r="B1654" s="7"/>
      <c r="C1654" s="7"/>
      <c r="D1654" s="8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</row>
    <row r="1655" spans="1:25" ht="13" x14ac:dyDescent="0.15">
      <c r="A1655" s="7"/>
      <c r="B1655" s="7"/>
      <c r="C1655" s="7"/>
      <c r="D1655" s="8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</row>
    <row r="1656" spans="1:25" ht="13" x14ac:dyDescent="0.15">
      <c r="A1656" s="7"/>
      <c r="B1656" s="7"/>
      <c r="C1656" s="7"/>
      <c r="D1656" s="8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</row>
    <row r="1657" spans="1:25" ht="13" x14ac:dyDescent="0.15">
      <c r="A1657" s="7"/>
      <c r="B1657" s="7"/>
      <c r="C1657" s="7"/>
      <c r="D1657" s="8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</row>
    <row r="1658" spans="1:25" ht="13" x14ac:dyDescent="0.15">
      <c r="A1658" s="7"/>
      <c r="B1658" s="7"/>
      <c r="C1658" s="7"/>
      <c r="D1658" s="8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</row>
    <row r="1659" spans="1:25" ht="13" x14ac:dyDescent="0.15">
      <c r="A1659" s="7"/>
      <c r="B1659" s="7"/>
      <c r="C1659" s="7"/>
      <c r="D1659" s="8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</row>
    <row r="1660" spans="1:25" ht="13" x14ac:dyDescent="0.15">
      <c r="A1660" s="7"/>
      <c r="B1660" s="7"/>
      <c r="C1660" s="7"/>
      <c r="D1660" s="8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</row>
    <row r="1661" spans="1:25" ht="13" x14ac:dyDescent="0.15">
      <c r="A1661" s="7"/>
      <c r="B1661" s="7"/>
      <c r="C1661" s="7"/>
      <c r="D1661" s="8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</row>
    <row r="1662" spans="1:25" ht="13" x14ac:dyDescent="0.15">
      <c r="A1662" s="7"/>
      <c r="B1662" s="7"/>
      <c r="C1662" s="7"/>
      <c r="D1662" s="8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</row>
    <row r="1663" spans="1:25" ht="13" x14ac:dyDescent="0.15">
      <c r="A1663" s="7"/>
      <c r="B1663" s="7"/>
      <c r="C1663" s="7"/>
      <c r="D1663" s="8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</row>
    <row r="1664" spans="1:25" ht="13" x14ac:dyDescent="0.15">
      <c r="A1664" s="7"/>
      <c r="B1664" s="7"/>
      <c r="C1664" s="7"/>
      <c r="D1664" s="8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</row>
    <row r="1665" spans="1:25" ht="13" x14ac:dyDescent="0.15">
      <c r="A1665" s="7"/>
      <c r="B1665" s="7"/>
      <c r="C1665" s="7"/>
      <c r="D1665" s="8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</row>
    <row r="1666" spans="1:25" ht="13" x14ac:dyDescent="0.15">
      <c r="A1666" s="7"/>
      <c r="B1666" s="7"/>
      <c r="C1666" s="7"/>
      <c r="D1666" s="8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</row>
    <row r="1667" spans="1:25" ht="13" x14ac:dyDescent="0.15">
      <c r="A1667" s="7"/>
      <c r="B1667" s="7"/>
      <c r="C1667" s="7"/>
      <c r="D1667" s="8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</row>
    <row r="1668" spans="1:25" ht="13" x14ac:dyDescent="0.15">
      <c r="A1668" s="7"/>
      <c r="B1668" s="7"/>
      <c r="C1668" s="7"/>
      <c r="D1668" s="8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</row>
    <row r="1669" spans="1:25" ht="13" x14ac:dyDescent="0.15">
      <c r="A1669" s="7"/>
      <c r="B1669" s="7"/>
      <c r="C1669" s="7"/>
      <c r="D1669" s="8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</row>
    <row r="1670" spans="1:25" ht="13" x14ac:dyDescent="0.15">
      <c r="A1670" s="7"/>
      <c r="B1670" s="7"/>
      <c r="C1670" s="7"/>
      <c r="D1670" s="8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</row>
    <row r="1671" spans="1:25" ht="13" x14ac:dyDescent="0.15">
      <c r="A1671" s="7"/>
      <c r="B1671" s="7"/>
      <c r="C1671" s="7"/>
      <c r="D1671" s="8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</row>
    <row r="1672" spans="1:25" ht="13" x14ac:dyDescent="0.15">
      <c r="A1672" s="7"/>
      <c r="B1672" s="7"/>
      <c r="C1672" s="7"/>
      <c r="D1672" s="8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</row>
    <row r="1673" spans="1:25" ht="13" x14ac:dyDescent="0.15">
      <c r="A1673" s="7"/>
      <c r="B1673" s="7"/>
      <c r="C1673" s="7"/>
      <c r="D1673" s="8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</row>
    <row r="1674" spans="1:25" ht="13" x14ac:dyDescent="0.15">
      <c r="A1674" s="7"/>
      <c r="B1674" s="7"/>
      <c r="C1674" s="7"/>
      <c r="D1674" s="8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</row>
    <row r="1675" spans="1:25" ht="13" x14ac:dyDescent="0.15">
      <c r="A1675" s="7"/>
      <c r="B1675" s="7"/>
      <c r="C1675" s="7"/>
      <c r="D1675" s="8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</row>
    <row r="1676" spans="1:25" ht="13" x14ac:dyDescent="0.15">
      <c r="A1676" s="7"/>
      <c r="B1676" s="7"/>
      <c r="C1676" s="7"/>
      <c r="D1676" s="8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</row>
    <row r="1677" spans="1:25" ht="13" x14ac:dyDescent="0.15">
      <c r="A1677" s="7"/>
      <c r="B1677" s="7"/>
      <c r="C1677" s="7"/>
      <c r="D1677" s="8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</row>
    <row r="1678" spans="1:25" ht="13" x14ac:dyDescent="0.15">
      <c r="A1678" s="7"/>
      <c r="B1678" s="7"/>
      <c r="C1678" s="7"/>
      <c r="D1678" s="8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</row>
    <row r="1679" spans="1:25" ht="13" x14ac:dyDescent="0.15">
      <c r="A1679" s="7"/>
      <c r="B1679" s="7"/>
      <c r="C1679" s="7"/>
      <c r="D1679" s="8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</row>
    <row r="1680" spans="1:25" ht="13" x14ac:dyDescent="0.15">
      <c r="A1680" s="7"/>
      <c r="B1680" s="7"/>
      <c r="C1680" s="7"/>
      <c r="D1680" s="8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</row>
    <row r="1681" spans="1:25" ht="13" x14ac:dyDescent="0.15">
      <c r="A1681" s="7"/>
      <c r="B1681" s="7"/>
      <c r="C1681" s="7"/>
      <c r="D1681" s="8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</row>
    <row r="1682" spans="1:25" ht="13" x14ac:dyDescent="0.15">
      <c r="A1682" s="7"/>
      <c r="B1682" s="7"/>
      <c r="C1682" s="7"/>
      <c r="D1682" s="8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</row>
    <row r="1683" spans="1:25" ht="13" x14ac:dyDescent="0.15">
      <c r="A1683" s="7"/>
      <c r="B1683" s="7"/>
      <c r="C1683" s="7"/>
      <c r="D1683" s="8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</row>
    <row r="1684" spans="1:25" ht="13" x14ac:dyDescent="0.15">
      <c r="A1684" s="7"/>
      <c r="B1684" s="7"/>
      <c r="C1684" s="7"/>
      <c r="D1684" s="8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</row>
    <row r="1685" spans="1:25" ht="13" x14ac:dyDescent="0.15">
      <c r="A1685" s="7"/>
      <c r="B1685" s="7"/>
      <c r="C1685" s="7"/>
      <c r="D1685" s="8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</row>
    <row r="1686" spans="1:25" ht="13" x14ac:dyDescent="0.15">
      <c r="A1686" s="7"/>
      <c r="B1686" s="7"/>
      <c r="C1686" s="7"/>
      <c r="D1686" s="8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</row>
    <row r="1687" spans="1:25" ht="13" x14ac:dyDescent="0.15">
      <c r="A1687" s="7"/>
      <c r="B1687" s="7"/>
      <c r="C1687" s="7"/>
      <c r="D1687" s="8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</row>
    <row r="1688" spans="1:25" ht="13" x14ac:dyDescent="0.15">
      <c r="A1688" s="7"/>
      <c r="B1688" s="7"/>
      <c r="C1688" s="7"/>
      <c r="D1688" s="8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</row>
    <row r="1689" spans="1:25" ht="13" x14ac:dyDescent="0.15">
      <c r="A1689" s="7"/>
      <c r="B1689" s="7"/>
      <c r="C1689" s="7"/>
      <c r="D1689" s="8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</row>
    <row r="1690" spans="1:25" ht="13" x14ac:dyDescent="0.15">
      <c r="A1690" s="7"/>
      <c r="B1690" s="7"/>
      <c r="C1690" s="7"/>
      <c r="D1690" s="8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</row>
    <row r="1691" spans="1:25" ht="13" x14ac:dyDescent="0.15">
      <c r="A1691" s="7"/>
      <c r="B1691" s="7"/>
      <c r="C1691" s="7"/>
      <c r="D1691" s="8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</row>
    <row r="1692" spans="1:25" ht="13" x14ac:dyDescent="0.15">
      <c r="A1692" s="7"/>
      <c r="B1692" s="7"/>
      <c r="C1692" s="7"/>
      <c r="D1692" s="8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</row>
    <row r="1693" spans="1:25" ht="13" x14ac:dyDescent="0.15">
      <c r="A1693" s="7"/>
      <c r="B1693" s="7"/>
      <c r="C1693" s="7"/>
      <c r="D1693" s="8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</row>
    <row r="1694" spans="1:25" ht="13" x14ac:dyDescent="0.15">
      <c r="A1694" s="7"/>
      <c r="B1694" s="7"/>
      <c r="C1694" s="7"/>
      <c r="D1694" s="8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</row>
    <row r="1695" spans="1:25" ht="13" x14ac:dyDescent="0.15">
      <c r="A1695" s="7"/>
      <c r="B1695" s="7"/>
      <c r="C1695" s="7"/>
      <c r="D1695" s="8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</row>
    <row r="1696" spans="1:25" ht="13" x14ac:dyDescent="0.15">
      <c r="A1696" s="7"/>
      <c r="B1696" s="7"/>
      <c r="C1696" s="7"/>
      <c r="D1696" s="8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</row>
    <row r="1697" spans="1:25" ht="13" x14ac:dyDescent="0.15">
      <c r="A1697" s="7"/>
      <c r="B1697" s="7"/>
      <c r="C1697" s="7"/>
      <c r="D1697" s="8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</row>
    <row r="1698" spans="1:25" ht="13" x14ac:dyDescent="0.15">
      <c r="A1698" s="7"/>
      <c r="B1698" s="7"/>
      <c r="C1698" s="7"/>
      <c r="D1698" s="8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</row>
    <row r="1699" spans="1:25" ht="13" x14ac:dyDescent="0.15">
      <c r="A1699" s="7"/>
      <c r="B1699" s="7"/>
      <c r="C1699" s="7"/>
      <c r="D1699" s="8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</row>
    <row r="1700" spans="1:25" ht="13" x14ac:dyDescent="0.15">
      <c r="A1700" s="7"/>
      <c r="B1700" s="7"/>
      <c r="C1700" s="7"/>
      <c r="D1700" s="8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</row>
    <row r="1701" spans="1:25" ht="13" x14ac:dyDescent="0.15">
      <c r="A1701" s="7"/>
      <c r="B1701" s="7"/>
      <c r="C1701" s="7"/>
      <c r="D1701" s="8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</row>
    <row r="1702" spans="1:25" ht="13" x14ac:dyDescent="0.15">
      <c r="A1702" s="7"/>
      <c r="B1702" s="7"/>
      <c r="C1702" s="7"/>
      <c r="D1702" s="8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</row>
    <row r="1703" spans="1:25" ht="13" x14ac:dyDescent="0.15">
      <c r="A1703" s="7"/>
      <c r="B1703" s="7"/>
      <c r="C1703" s="7"/>
      <c r="D1703" s="8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</row>
    <row r="1704" spans="1:25" ht="13" x14ac:dyDescent="0.15">
      <c r="A1704" s="7"/>
      <c r="B1704" s="7"/>
      <c r="C1704" s="7"/>
      <c r="D1704" s="8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</row>
    <row r="1705" spans="1:25" ht="13" x14ac:dyDescent="0.15">
      <c r="A1705" s="7"/>
      <c r="B1705" s="7"/>
      <c r="C1705" s="7"/>
      <c r="D1705" s="8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</row>
    <row r="1706" spans="1:25" ht="13" x14ac:dyDescent="0.15">
      <c r="A1706" s="7"/>
      <c r="B1706" s="7"/>
      <c r="C1706" s="7"/>
      <c r="D1706" s="8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</row>
    <row r="1707" spans="1:25" ht="13" x14ac:dyDescent="0.15">
      <c r="A1707" s="7"/>
      <c r="B1707" s="7"/>
      <c r="C1707" s="7"/>
      <c r="D1707" s="8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</row>
    <row r="1708" spans="1:25" ht="13" x14ac:dyDescent="0.15">
      <c r="A1708" s="7"/>
      <c r="B1708" s="7"/>
      <c r="C1708" s="7"/>
      <c r="D1708" s="8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</row>
    <row r="1709" spans="1:25" ht="13" x14ac:dyDescent="0.15">
      <c r="A1709" s="7"/>
      <c r="B1709" s="7"/>
      <c r="C1709" s="7"/>
      <c r="D1709" s="8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</row>
    <row r="1710" spans="1:25" ht="13" x14ac:dyDescent="0.15">
      <c r="A1710" s="7"/>
      <c r="B1710" s="7"/>
      <c r="C1710" s="7"/>
      <c r="D1710" s="8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</row>
    <row r="1711" spans="1:25" ht="13" x14ac:dyDescent="0.15">
      <c r="A1711" s="7"/>
      <c r="B1711" s="7"/>
      <c r="C1711" s="7"/>
      <c r="D1711" s="8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</row>
    <row r="1712" spans="1:25" ht="13" x14ac:dyDescent="0.15">
      <c r="A1712" s="7"/>
      <c r="B1712" s="7"/>
      <c r="C1712" s="7"/>
      <c r="D1712" s="8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</row>
    <row r="1713" spans="1:25" ht="13" x14ac:dyDescent="0.15">
      <c r="A1713" s="7"/>
      <c r="B1713" s="7"/>
      <c r="C1713" s="7"/>
      <c r="D1713" s="8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</row>
    <row r="1714" spans="1:25" ht="13" x14ac:dyDescent="0.15">
      <c r="A1714" s="7"/>
      <c r="B1714" s="7"/>
      <c r="C1714" s="7"/>
      <c r="D1714" s="8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</row>
    <row r="1715" spans="1:25" ht="13" x14ac:dyDescent="0.15">
      <c r="A1715" s="7"/>
      <c r="B1715" s="7"/>
      <c r="C1715" s="7"/>
      <c r="D1715" s="8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</row>
    <row r="1716" spans="1:25" ht="13" x14ac:dyDescent="0.15">
      <c r="A1716" s="7"/>
      <c r="B1716" s="7"/>
      <c r="C1716" s="7"/>
      <c r="D1716" s="8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</row>
    <row r="1717" spans="1:25" ht="13" x14ac:dyDescent="0.15">
      <c r="A1717" s="7"/>
      <c r="B1717" s="7"/>
      <c r="C1717" s="7"/>
      <c r="D1717" s="8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</row>
    <row r="1718" spans="1:25" ht="13" x14ac:dyDescent="0.15">
      <c r="A1718" s="7"/>
      <c r="B1718" s="7"/>
      <c r="C1718" s="7"/>
      <c r="D1718" s="8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</row>
    <row r="1719" spans="1:25" ht="13" x14ac:dyDescent="0.15">
      <c r="A1719" s="7"/>
      <c r="B1719" s="7"/>
      <c r="C1719" s="7"/>
      <c r="D1719" s="8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</row>
    <row r="1720" spans="1:25" ht="13" x14ac:dyDescent="0.15">
      <c r="A1720" s="7"/>
      <c r="B1720" s="7"/>
      <c r="C1720" s="7"/>
      <c r="D1720" s="8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</row>
    <row r="1721" spans="1:25" ht="13" x14ac:dyDescent="0.15">
      <c r="A1721" s="7"/>
      <c r="B1721" s="7"/>
      <c r="C1721" s="7"/>
      <c r="D1721" s="8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</row>
    <row r="1722" spans="1:25" ht="13" x14ac:dyDescent="0.15">
      <c r="A1722" s="7"/>
      <c r="B1722" s="7"/>
      <c r="C1722" s="7"/>
      <c r="D1722" s="8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</row>
    <row r="1723" spans="1:25" ht="13" x14ac:dyDescent="0.15">
      <c r="A1723" s="7"/>
      <c r="B1723" s="7"/>
      <c r="C1723" s="7"/>
      <c r="D1723" s="8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</row>
    <row r="1724" spans="1:25" ht="13" x14ac:dyDescent="0.15">
      <c r="A1724" s="7"/>
      <c r="B1724" s="7"/>
      <c r="C1724" s="7"/>
      <c r="D1724" s="8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</row>
    <row r="1725" spans="1:25" ht="13" x14ac:dyDescent="0.15">
      <c r="A1725" s="7"/>
      <c r="B1725" s="7"/>
      <c r="C1725" s="7"/>
      <c r="D1725" s="8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</row>
    <row r="1726" spans="1:25" ht="13" x14ac:dyDescent="0.15">
      <c r="A1726" s="7"/>
      <c r="B1726" s="7"/>
      <c r="C1726" s="7"/>
      <c r="D1726" s="8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</row>
    <row r="1727" spans="1:25" ht="13" x14ac:dyDescent="0.15">
      <c r="A1727" s="7"/>
      <c r="B1727" s="7"/>
      <c r="C1727" s="7"/>
      <c r="D1727" s="8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</row>
    <row r="1728" spans="1:25" ht="13" x14ac:dyDescent="0.15">
      <c r="A1728" s="7"/>
      <c r="B1728" s="7"/>
      <c r="C1728" s="7"/>
      <c r="D1728" s="8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</row>
    <row r="1729" spans="1:25" ht="13" x14ac:dyDescent="0.15">
      <c r="A1729" s="7"/>
      <c r="B1729" s="7"/>
      <c r="C1729" s="7"/>
      <c r="D1729" s="8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</row>
    <row r="1730" spans="1:25" ht="13" x14ac:dyDescent="0.15">
      <c r="A1730" s="7"/>
      <c r="B1730" s="7"/>
      <c r="C1730" s="7"/>
      <c r="D1730" s="8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</row>
    <row r="1731" spans="1:25" ht="13" x14ac:dyDescent="0.15">
      <c r="A1731" s="7"/>
      <c r="B1731" s="7"/>
      <c r="C1731" s="7"/>
      <c r="D1731" s="8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</row>
    <row r="1732" spans="1:25" ht="13" x14ac:dyDescent="0.15">
      <c r="A1732" s="7"/>
      <c r="B1732" s="7"/>
      <c r="C1732" s="7"/>
      <c r="D1732" s="8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</row>
    <row r="1733" spans="1:25" ht="13" x14ac:dyDescent="0.15">
      <c r="A1733" s="7"/>
      <c r="B1733" s="7"/>
      <c r="C1733" s="7"/>
      <c r="D1733" s="8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</row>
    <row r="1734" spans="1:25" ht="13" x14ac:dyDescent="0.15">
      <c r="A1734" s="7"/>
      <c r="B1734" s="7"/>
      <c r="C1734" s="7"/>
      <c r="D1734" s="8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</row>
    <row r="1735" spans="1:25" ht="13" x14ac:dyDescent="0.15">
      <c r="A1735" s="7"/>
      <c r="B1735" s="7"/>
      <c r="C1735" s="7"/>
      <c r="D1735" s="8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</row>
    <row r="1736" spans="1:25" ht="13" x14ac:dyDescent="0.15">
      <c r="A1736" s="7"/>
      <c r="B1736" s="7"/>
      <c r="C1736" s="7"/>
      <c r="D1736" s="8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</row>
    <row r="1737" spans="1:25" ht="13" x14ac:dyDescent="0.15">
      <c r="A1737" s="7"/>
      <c r="B1737" s="7"/>
      <c r="C1737" s="7"/>
      <c r="D1737" s="8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</row>
    <row r="1738" spans="1:25" ht="13" x14ac:dyDescent="0.15">
      <c r="A1738" s="7"/>
      <c r="B1738" s="7"/>
      <c r="C1738" s="7"/>
      <c r="D1738" s="8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</row>
    <row r="1739" spans="1:25" ht="13" x14ac:dyDescent="0.15">
      <c r="A1739" s="7"/>
      <c r="B1739" s="7"/>
      <c r="C1739" s="7"/>
      <c r="D1739" s="8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</row>
    <row r="1740" spans="1:25" ht="13" x14ac:dyDescent="0.15">
      <c r="A1740" s="7"/>
      <c r="B1740" s="7"/>
      <c r="C1740" s="7"/>
      <c r="D1740" s="8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</row>
    <row r="1741" spans="1:25" ht="13" x14ac:dyDescent="0.15">
      <c r="A1741" s="7"/>
      <c r="B1741" s="7"/>
      <c r="C1741" s="7"/>
      <c r="D1741" s="8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</row>
    <row r="1742" spans="1:25" ht="13" x14ac:dyDescent="0.15">
      <c r="A1742" s="7"/>
      <c r="B1742" s="7"/>
      <c r="C1742" s="7"/>
      <c r="D1742" s="8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</row>
    <row r="1743" spans="1:25" ht="13" x14ac:dyDescent="0.15">
      <c r="A1743" s="7"/>
      <c r="B1743" s="7"/>
      <c r="C1743" s="7"/>
      <c r="D1743" s="8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</row>
    <row r="1744" spans="1:25" ht="13" x14ac:dyDescent="0.15">
      <c r="A1744" s="7"/>
      <c r="B1744" s="7"/>
      <c r="C1744" s="7"/>
      <c r="D1744" s="8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</row>
    <row r="1745" spans="1:25" ht="13" x14ac:dyDescent="0.15">
      <c r="A1745" s="7"/>
      <c r="B1745" s="7"/>
      <c r="C1745" s="7"/>
      <c r="D1745" s="8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</row>
    <row r="1746" spans="1:25" ht="13" x14ac:dyDescent="0.15">
      <c r="A1746" s="7"/>
      <c r="B1746" s="7"/>
      <c r="C1746" s="7"/>
      <c r="D1746" s="8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</row>
    <row r="1747" spans="1:25" ht="13" x14ac:dyDescent="0.15">
      <c r="A1747" s="7"/>
      <c r="B1747" s="7"/>
      <c r="C1747" s="7"/>
      <c r="D1747" s="8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</row>
    <row r="1748" spans="1:25" ht="13" x14ac:dyDescent="0.15">
      <c r="A1748" s="7"/>
      <c r="B1748" s="7"/>
      <c r="C1748" s="7"/>
      <c r="D1748" s="8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</row>
    <row r="1749" spans="1:25" ht="13" x14ac:dyDescent="0.15">
      <c r="A1749" s="7"/>
      <c r="B1749" s="7"/>
      <c r="C1749" s="7"/>
      <c r="D1749" s="8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</row>
    <row r="1750" spans="1:25" ht="13" x14ac:dyDescent="0.15">
      <c r="A1750" s="7"/>
      <c r="B1750" s="7"/>
      <c r="C1750" s="7"/>
      <c r="D1750" s="8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</row>
    <row r="1751" spans="1:25" ht="13" x14ac:dyDescent="0.15">
      <c r="A1751" s="7"/>
      <c r="B1751" s="7"/>
      <c r="C1751" s="7"/>
      <c r="D1751" s="8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</row>
    <row r="1752" spans="1:25" ht="13" x14ac:dyDescent="0.15">
      <c r="A1752" s="7"/>
      <c r="B1752" s="7"/>
      <c r="C1752" s="7"/>
      <c r="D1752" s="8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</row>
    <row r="1753" spans="1:25" ht="13" x14ac:dyDescent="0.15">
      <c r="A1753" s="7"/>
      <c r="B1753" s="7"/>
      <c r="C1753" s="7"/>
      <c r="D1753" s="8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</row>
    <row r="1754" spans="1:25" ht="13" x14ac:dyDescent="0.15">
      <c r="A1754" s="7"/>
      <c r="B1754" s="7"/>
      <c r="C1754" s="7"/>
      <c r="D1754" s="8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</row>
    <row r="1755" spans="1:25" ht="13" x14ac:dyDescent="0.15">
      <c r="A1755" s="7"/>
      <c r="B1755" s="7"/>
      <c r="C1755" s="7"/>
      <c r="D1755" s="8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</row>
    <row r="1756" spans="1:25" ht="13" x14ac:dyDescent="0.15">
      <c r="A1756" s="7"/>
      <c r="B1756" s="7"/>
      <c r="C1756" s="7"/>
      <c r="D1756" s="8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</row>
    <row r="1757" spans="1:25" ht="13" x14ac:dyDescent="0.15">
      <c r="A1757" s="7"/>
      <c r="B1757" s="7"/>
      <c r="C1757" s="7"/>
      <c r="D1757" s="8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</row>
    <row r="1758" spans="1:25" ht="13" x14ac:dyDescent="0.15">
      <c r="A1758" s="7"/>
      <c r="B1758" s="7"/>
      <c r="C1758" s="7"/>
      <c r="D1758" s="8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</row>
    <row r="1759" spans="1:25" ht="13" x14ac:dyDescent="0.15">
      <c r="A1759" s="7"/>
      <c r="B1759" s="7"/>
      <c r="C1759" s="7"/>
      <c r="D1759" s="8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</row>
    <row r="1760" spans="1:25" ht="13" x14ac:dyDescent="0.15">
      <c r="A1760" s="7"/>
      <c r="B1760" s="7"/>
      <c r="C1760" s="7"/>
      <c r="D1760" s="8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</row>
    <row r="1761" spans="1:25" ht="13" x14ac:dyDescent="0.15">
      <c r="A1761" s="7"/>
      <c r="B1761" s="7"/>
      <c r="C1761" s="7"/>
      <c r="D1761" s="8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</row>
    <row r="1762" spans="1:25" ht="13" x14ac:dyDescent="0.15">
      <c r="A1762" s="7"/>
      <c r="B1762" s="7"/>
      <c r="C1762" s="7"/>
      <c r="D1762" s="8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</row>
    <row r="1763" spans="1:25" ht="13" x14ac:dyDescent="0.15">
      <c r="A1763" s="7"/>
      <c r="B1763" s="7"/>
      <c r="C1763" s="7"/>
      <c r="D1763" s="8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</row>
    <row r="1764" spans="1:25" ht="13" x14ac:dyDescent="0.15">
      <c r="A1764" s="7"/>
      <c r="B1764" s="7"/>
      <c r="C1764" s="7"/>
      <c r="D1764" s="8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</row>
    <row r="1765" spans="1:25" ht="13" x14ac:dyDescent="0.15">
      <c r="A1765" s="7"/>
      <c r="B1765" s="7"/>
      <c r="C1765" s="7"/>
      <c r="D1765" s="8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</row>
    <row r="1766" spans="1:25" ht="13" x14ac:dyDescent="0.15">
      <c r="A1766" s="7"/>
      <c r="B1766" s="7"/>
      <c r="C1766" s="7"/>
      <c r="D1766" s="8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</row>
    <row r="1767" spans="1:25" ht="13" x14ac:dyDescent="0.15">
      <c r="A1767" s="7"/>
      <c r="B1767" s="7"/>
      <c r="C1767" s="7"/>
      <c r="D1767" s="8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</row>
    <row r="1768" spans="1:25" ht="13" x14ac:dyDescent="0.15">
      <c r="A1768" s="7"/>
      <c r="B1768" s="7"/>
      <c r="C1768" s="7"/>
      <c r="D1768" s="8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</row>
    <row r="1769" spans="1:25" ht="13" x14ac:dyDescent="0.15">
      <c r="A1769" s="7"/>
      <c r="B1769" s="7"/>
      <c r="C1769" s="7"/>
      <c r="D1769" s="8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</row>
    <row r="1770" spans="1:25" ht="13" x14ac:dyDescent="0.15">
      <c r="A1770" s="7"/>
      <c r="B1770" s="7"/>
      <c r="C1770" s="7"/>
      <c r="D1770" s="8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</row>
    <row r="1771" spans="1:25" ht="13" x14ac:dyDescent="0.15">
      <c r="A1771" s="7"/>
      <c r="B1771" s="7"/>
      <c r="C1771" s="7"/>
      <c r="D1771" s="8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</row>
    <row r="1772" spans="1:25" ht="13" x14ac:dyDescent="0.15">
      <c r="A1772" s="7"/>
      <c r="B1772" s="7"/>
      <c r="C1772" s="7"/>
      <c r="D1772" s="8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</row>
    <row r="1773" spans="1:25" ht="13" x14ac:dyDescent="0.15">
      <c r="A1773" s="7"/>
      <c r="B1773" s="7"/>
      <c r="C1773" s="7"/>
      <c r="D1773" s="8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</row>
    <row r="1774" spans="1:25" ht="13" x14ac:dyDescent="0.15">
      <c r="A1774" s="7"/>
      <c r="B1774" s="7"/>
      <c r="C1774" s="7"/>
      <c r="D1774" s="8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</row>
    <row r="1775" spans="1:25" ht="13" x14ac:dyDescent="0.15">
      <c r="A1775" s="7"/>
      <c r="B1775" s="7"/>
      <c r="C1775" s="7"/>
      <c r="D1775" s="8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</row>
    <row r="1776" spans="1:25" ht="13" x14ac:dyDescent="0.15">
      <c r="A1776" s="7"/>
      <c r="B1776" s="7"/>
      <c r="C1776" s="7"/>
      <c r="D1776" s="8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</row>
    <row r="1777" spans="1:25" ht="13" x14ac:dyDescent="0.15">
      <c r="A1777" s="7"/>
      <c r="B1777" s="7"/>
      <c r="C1777" s="7"/>
      <c r="D1777" s="8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</row>
    <row r="1778" spans="1:25" ht="13" x14ac:dyDescent="0.15">
      <c r="A1778" s="7"/>
      <c r="B1778" s="7"/>
      <c r="C1778" s="7"/>
      <c r="D1778" s="8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</row>
    <row r="1779" spans="1:25" ht="13" x14ac:dyDescent="0.15">
      <c r="A1779" s="7"/>
      <c r="B1779" s="7"/>
      <c r="C1779" s="7"/>
      <c r="D1779" s="8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</row>
    <row r="1780" spans="1:25" ht="13" x14ac:dyDescent="0.15">
      <c r="A1780" s="7"/>
      <c r="B1780" s="7"/>
      <c r="C1780" s="7"/>
      <c r="D1780" s="8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</row>
    <row r="1781" spans="1:25" ht="13" x14ac:dyDescent="0.15">
      <c r="A1781" s="7"/>
      <c r="B1781" s="7"/>
      <c r="C1781" s="7"/>
      <c r="D1781" s="8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</row>
    <row r="1782" spans="1:25" ht="13" x14ac:dyDescent="0.15">
      <c r="A1782" s="7"/>
      <c r="B1782" s="7"/>
      <c r="C1782" s="7"/>
      <c r="D1782" s="8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</row>
    <row r="1783" spans="1:25" ht="13" x14ac:dyDescent="0.15">
      <c r="A1783" s="7"/>
      <c r="B1783" s="7"/>
      <c r="C1783" s="7"/>
      <c r="D1783" s="8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</row>
    <row r="1784" spans="1:25" ht="13" x14ac:dyDescent="0.15">
      <c r="A1784" s="7"/>
      <c r="B1784" s="7"/>
      <c r="C1784" s="7"/>
      <c r="D1784" s="8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</row>
    <row r="1785" spans="1:25" ht="13" x14ac:dyDescent="0.15">
      <c r="A1785" s="7"/>
      <c r="B1785" s="7"/>
      <c r="C1785" s="7"/>
      <c r="D1785" s="8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</row>
    <row r="1786" spans="1:25" ht="13" x14ac:dyDescent="0.15">
      <c r="A1786" s="7"/>
      <c r="B1786" s="7"/>
      <c r="C1786" s="7"/>
      <c r="D1786" s="8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</row>
    <row r="1787" spans="1:25" ht="13" x14ac:dyDescent="0.15">
      <c r="A1787" s="7"/>
      <c r="B1787" s="7"/>
      <c r="C1787" s="7"/>
      <c r="D1787" s="8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</row>
    <row r="1788" spans="1:25" ht="13" x14ac:dyDescent="0.15">
      <c r="A1788" s="7"/>
      <c r="B1788" s="7"/>
      <c r="C1788" s="7"/>
      <c r="D1788" s="8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</row>
    <row r="1789" spans="1:25" ht="13" x14ac:dyDescent="0.15">
      <c r="A1789" s="7"/>
      <c r="B1789" s="7"/>
      <c r="C1789" s="7"/>
      <c r="D1789" s="8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</row>
    <row r="1790" spans="1:25" ht="13" x14ac:dyDescent="0.15">
      <c r="A1790" s="7"/>
      <c r="B1790" s="7"/>
      <c r="C1790" s="7"/>
      <c r="D1790" s="8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</row>
    <row r="1791" spans="1:25" ht="13" x14ac:dyDescent="0.15">
      <c r="A1791" s="7"/>
      <c r="B1791" s="7"/>
      <c r="C1791" s="7"/>
      <c r="D1791" s="8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</row>
    <row r="1792" spans="1:25" ht="13" x14ac:dyDescent="0.15">
      <c r="A1792" s="7"/>
      <c r="B1792" s="7"/>
      <c r="C1792" s="7"/>
      <c r="D1792" s="8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</row>
    <row r="1793" spans="1:25" ht="13" x14ac:dyDescent="0.15">
      <c r="A1793" s="7"/>
      <c r="B1793" s="7"/>
      <c r="C1793" s="7"/>
      <c r="D1793" s="8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</row>
    <row r="1794" spans="1:25" ht="13" x14ac:dyDescent="0.15">
      <c r="A1794" s="7"/>
      <c r="B1794" s="7"/>
      <c r="C1794" s="7"/>
      <c r="D1794" s="8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</row>
    <row r="1795" spans="1:25" ht="13" x14ac:dyDescent="0.15">
      <c r="A1795" s="7"/>
      <c r="B1795" s="7"/>
      <c r="C1795" s="7"/>
      <c r="D1795" s="8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</row>
    <row r="1796" spans="1:25" ht="13" x14ac:dyDescent="0.15">
      <c r="A1796" s="7"/>
      <c r="B1796" s="7"/>
      <c r="C1796" s="7"/>
      <c r="D1796" s="8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</row>
    <row r="1797" spans="1:25" ht="13" x14ac:dyDescent="0.15">
      <c r="A1797" s="7"/>
      <c r="B1797" s="7"/>
      <c r="C1797" s="7"/>
      <c r="D1797" s="8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</row>
    <row r="1798" spans="1:25" ht="13" x14ac:dyDescent="0.15">
      <c r="A1798" s="7"/>
      <c r="B1798" s="7"/>
      <c r="C1798" s="7"/>
      <c r="D1798" s="8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</row>
    <row r="1799" spans="1:25" ht="13" x14ac:dyDescent="0.15">
      <c r="A1799" s="7"/>
      <c r="B1799" s="7"/>
      <c r="C1799" s="7"/>
      <c r="D1799" s="8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</row>
    <row r="1800" spans="1:25" ht="13" x14ac:dyDescent="0.15">
      <c r="A1800" s="7"/>
      <c r="B1800" s="7"/>
      <c r="C1800" s="7"/>
      <c r="D1800" s="8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</row>
    <row r="1801" spans="1:25" ht="13" x14ac:dyDescent="0.15">
      <c r="A1801" s="7"/>
      <c r="B1801" s="7"/>
      <c r="C1801" s="7"/>
      <c r="D1801" s="8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</row>
    <row r="1802" spans="1:25" ht="13" x14ac:dyDescent="0.15">
      <c r="A1802" s="7"/>
      <c r="B1802" s="7"/>
      <c r="C1802" s="7"/>
      <c r="D1802" s="8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</row>
    <row r="1803" spans="1:25" ht="13" x14ac:dyDescent="0.15">
      <c r="A1803" s="7"/>
      <c r="B1803" s="7"/>
      <c r="C1803" s="7"/>
      <c r="D1803" s="8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</row>
    <row r="1804" spans="1:25" ht="13" x14ac:dyDescent="0.15">
      <c r="A1804" s="7"/>
      <c r="B1804" s="7"/>
      <c r="C1804" s="7"/>
      <c r="D1804" s="8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</row>
    <row r="1805" spans="1:25" ht="13" x14ac:dyDescent="0.15">
      <c r="A1805" s="7"/>
      <c r="B1805" s="7"/>
      <c r="C1805" s="7"/>
      <c r="D1805" s="8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</row>
    <row r="1806" spans="1:25" ht="13" x14ac:dyDescent="0.15">
      <c r="A1806" s="7"/>
      <c r="B1806" s="7"/>
      <c r="C1806" s="7"/>
      <c r="D1806" s="8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</row>
    <row r="1807" spans="1:25" ht="13" x14ac:dyDescent="0.15">
      <c r="A1807" s="7"/>
      <c r="B1807" s="7"/>
      <c r="C1807" s="7"/>
      <c r="D1807" s="8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</row>
    <row r="1808" spans="1:25" ht="13" x14ac:dyDescent="0.15">
      <c r="A1808" s="7"/>
      <c r="B1808" s="7"/>
      <c r="C1808" s="7"/>
      <c r="D1808" s="8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</row>
    <row r="1809" spans="1:25" ht="13" x14ac:dyDescent="0.15">
      <c r="A1809" s="7"/>
      <c r="B1809" s="7"/>
      <c r="C1809" s="7"/>
      <c r="D1809" s="8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</row>
    <row r="1810" spans="1:25" ht="13" x14ac:dyDescent="0.15">
      <c r="A1810" s="7"/>
      <c r="B1810" s="7"/>
      <c r="C1810" s="7"/>
      <c r="D1810" s="8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</row>
    <row r="1811" spans="1:25" ht="13" x14ac:dyDescent="0.15">
      <c r="A1811" s="7"/>
      <c r="B1811" s="7"/>
      <c r="C1811" s="7"/>
      <c r="D1811" s="8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</row>
    <row r="1812" spans="1:25" ht="13" x14ac:dyDescent="0.15">
      <c r="A1812" s="7"/>
      <c r="B1812" s="7"/>
      <c r="C1812" s="7"/>
      <c r="D1812" s="8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</row>
    <row r="1813" spans="1:25" ht="13" x14ac:dyDescent="0.15">
      <c r="A1813" s="7"/>
      <c r="B1813" s="7"/>
      <c r="C1813" s="7"/>
      <c r="D1813" s="8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</row>
    <row r="1814" spans="1:25" ht="13" x14ac:dyDescent="0.15">
      <c r="A1814" s="7"/>
      <c r="B1814" s="7"/>
      <c r="C1814" s="7"/>
      <c r="D1814" s="8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</row>
    <row r="1815" spans="1:25" ht="13" x14ac:dyDescent="0.15">
      <c r="A1815" s="7"/>
      <c r="B1815" s="7"/>
      <c r="C1815" s="7"/>
      <c r="D1815" s="8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</row>
    <row r="1816" spans="1:25" ht="13" x14ac:dyDescent="0.15">
      <c r="A1816" s="7"/>
      <c r="B1816" s="7"/>
      <c r="C1816" s="7"/>
      <c r="D1816" s="8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</row>
    <row r="1817" spans="1:25" ht="13" x14ac:dyDescent="0.15">
      <c r="A1817" s="7"/>
      <c r="B1817" s="7"/>
      <c r="C1817" s="7"/>
      <c r="D1817" s="8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</row>
    <row r="1818" spans="1:25" ht="13" x14ac:dyDescent="0.15">
      <c r="A1818" s="7"/>
      <c r="B1818" s="7"/>
      <c r="C1818" s="7"/>
      <c r="D1818" s="8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</row>
    <row r="1819" spans="1:25" ht="13" x14ac:dyDescent="0.15">
      <c r="A1819" s="7"/>
      <c r="B1819" s="7"/>
      <c r="C1819" s="7"/>
      <c r="D1819" s="8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</row>
    <row r="1820" spans="1:25" ht="13" x14ac:dyDescent="0.15">
      <c r="A1820" s="7"/>
      <c r="B1820" s="7"/>
      <c r="C1820" s="7"/>
      <c r="D1820" s="8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</row>
    <row r="1821" spans="1:25" ht="13" x14ac:dyDescent="0.15">
      <c r="A1821" s="7"/>
      <c r="B1821" s="7"/>
      <c r="C1821" s="7"/>
      <c r="D1821" s="8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</row>
    <row r="1822" spans="1:25" ht="13" x14ac:dyDescent="0.15">
      <c r="A1822" s="7"/>
      <c r="B1822" s="7"/>
      <c r="C1822" s="7"/>
      <c r="D1822" s="8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</row>
    <row r="1823" spans="1:25" ht="13" x14ac:dyDescent="0.15">
      <c r="A1823" s="7"/>
      <c r="B1823" s="7"/>
      <c r="C1823" s="7"/>
      <c r="D1823" s="8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</row>
    <row r="1824" spans="1:25" ht="13" x14ac:dyDescent="0.15">
      <c r="A1824" s="7"/>
      <c r="B1824" s="7"/>
      <c r="C1824" s="7"/>
      <c r="D1824" s="8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</row>
    <row r="1825" spans="1:25" ht="13" x14ac:dyDescent="0.15">
      <c r="A1825" s="7"/>
      <c r="B1825" s="7"/>
      <c r="C1825" s="7"/>
      <c r="D1825" s="8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</row>
    <row r="1826" spans="1:25" ht="13" x14ac:dyDescent="0.15">
      <c r="A1826" s="7"/>
      <c r="B1826" s="7"/>
      <c r="C1826" s="7"/>
      <c r="D1826" s="8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</row>
    <row r="1827" spans="1:25" ht="13" x14ac:dyDescent="0.15">
      <c r="A1827" s="7"/>
      <c r="B1827" s="7"/>
      <c r="C1827" s="7"/>
      <c r="D1827" s="8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</row>
    <row r="1828" spans="1:25" ht="13" x14ac:dyDescent="0.15">
      <c r="A1828" s="7"/>
      <c r="B1828" s="7"/>
      <c r="C1828" s="7"/>
      <c r="D1828" s="8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</row>
    <row r="1829" spans="1:25" ht="13" x14ac:dyDescent="0.15">
      <c r="A1829" s="7"/>
      <c r="B1829" s="7"/>
      <c r="C1829" s="7"/>
      <c r="D1829" s="8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</row>
    <row r="1830" spans="1:25" ht="13" x14ac:dyDescent="0.15">
      <c r="A1830" s="7"/>
      <c r="B1830" s="7"/>
      <c r="C1830" s="7"/>
      <c r="D1830" s="8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</row>
    <row r="1831" spans="1:25" ht="13" x14ac:dyDescent="0.15">
      <c r="A1831" s="7"/>
      <c r="B1831" s="7"/>
      <c r="C1831" s="7"/>
      <c r="D1831" s="8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</row>
    <row r="1832" spans="1:25" ht="13" x14ac:dyDescent="0.15">
      <c r="A1832" s="7"/>
      <c r="B1832" s="7"/>
      <c r="C1832" s="7"/>
      <c r="D1832" s="8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</row>
    <row r="1833" spans="1:25" ht="13" x14ac:dyDescent="0.15">
      <c r="A1833" s="7"/>
      <c r="B1833" s="7"/>
      <c r="C1833" s="7"/>
      <c r="D1833" s="8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</row>
    <row r="1834" spans="1:25" ht="13" x14ac:dyDescent="0.15">
      <c r="A1834" s="7"/>
      <c r="B1834" s="7"/>
      <c r="C1834" s="7"/>
      <c r="D1834" s="8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</row>
    <row r="1835" spans="1:25" ht="13" x14ac:dyDescent="0.15">
      <c r="A1835" s="7"/>
      <c r="B1835" s="7"/>
      <c r="C1835" s="7"/>
      <c r="D1835" s="8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</row>
    <row r="1836" spans="1:25" ht="13" x14ac:dyDescent="0.15">
      <c r="A1836" s="7"/>
      <c r="B1836" s="7"/>
      <c r="C1836" s="7"/>
      <c r="D1836" s="8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</row>
    <row r="1837" spans="1:25" ht="13" x14ac:dyDescent="0.15">
      <c r="A1837" s="7"/>
      <c r="B1837" s="7"/>
      <c r="C1837" s="7"/>
      <c r="D1837" s="8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</row>
    <row r="1838" spans="1:25" ht="13" x14ac:dyDescent="0.15">
      <c r="A1838" s="7"/>
      <c r="B1838" s="7"/>
      <c r="C1838" s="7"/>
      <c r="D1838" s="8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</row>
    <row r="1839" spans="1:25" ht="13" x14ac:dyDescent="0.15">
      <c r="A1839" s="7"/>
      <c r="B1839" s="7"/>
      <c r="C1839" s="7"/>
      <c r="D1839" s="8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</row>
    <row r="1840" spans="1:25" ht="13" x14ac:dyDescent="0.15">
      <c r="A1840" s="7"/>
      <c r="B1840" s="7"/>
      <c r="C1840" s="7"/>
      <c r="D1840" s="8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</row>
    <row r="1841" spans="1:25" ht="13" x14ac:dyDescent="0.15">
      <c r="A1841" s="7"/>
      <c r="B1841" s="7"/>
      <c r="C1841" s="7"/>
      <c r="D1841" s="8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</row>
    <row r="1842" spans="1:25" ht="13" x14ac:dyDescent="0.15">
      <c r="A1842" s="7"/>
      <c r="B1842" s="7"/>
      <c r="C1842" s="7"/>
      <c r="D1842" s="8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</row>
    <row r="1843" spans="1:25" ht="13" x14ac:dyDescent="0.15">
      <c r="A1843" s="7"/>
      <c r="B1843" s="7"/>
      <c r="C1843" s="7"/>
      <c r="D1843" s="8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</row>
    <row r="1844" spans="1:25" ht="13" x14ac:dyDescent="0.15">
      <c r="A1844" s="7"/>
      <c r="B1844" s="7"/>
      <c r="C1844" s="7"/>
      <c r="D1844" s="8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</row>
    <row r="1845" spans="1:25" ht="13" x14ac:dyDescent="0.15">
      <c r="A1845" s="7"/>
      <c r="B1845" s="7"/>
      <c r="C1845" s="7"/>
      <c r="D1845" s="8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</row>
    <row r="1846" spans="1:25" ht="13" x14ac:dyDescent="0.15">
      <c r="A1846" s="7"/>
      <c r="B1846" s="7"/>
      <c r="C1846" s="7"/>
      <c r="D1846" s="8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</row>
    <row r="1847" spans="1:25" ht="13" x14ac:dyDescent="0.15">
      <c r="A1847" s="7"/>
      <c r="B1847" s="7"/>
      <c r="C1847" s="7"/>
      <c r="D1847" s="8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</row>
    <row r="1848" spans="1:25" ht="13" x14ac:dyDescent="0.15">
      <c r="A1848" s="7"/>
      <c r="B1848" s="7"/>
      <c r="C1848" s="7"/>
      <c r="D1848" s="8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</row>
    <row r="1849" spans="1:25" ht="13" x14ac:dyDescent="0.15">
      <c r="A1849" s="7"/>
      <c r="B1849" s="7"/>
      <c r="C1849" s="7"/>
      <c r="D1849" s="8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</row>
    <row r="1850" spans="1:25" ht="13" x14ac:dyDescent="0.15">
      <c r="A1850" s="7"/>
      <c r="B1850" s="7"/>
      <c r="C1850" s="7"/>
      <c r="D1850" s="8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</row>
    <row r="1851" spans="1:25" ht="13" x14ac:dyDescent="0.15">
      <c r="A1851" s="7"/>
      <c r="B1851" s="7"/>
      <c r="C1851" s="7"/>
      <c r="D1851" s="8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</row>
    <row r="1852" spans="1:25" ht="13" x14ac:dyDescent="0.15">
      <c r="A1852" s="7"/>
      <c r="B1852" s="7"/>
      <c r="C1852" s="7"/>
      <c r="D1852" s="8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</row>
    <row r="1853" spans="1:25" ht="13" x14ac:dyDescent="0.15">
      <c r="A1853" s="7"/>
      <c r="B1853" s="7"/>
      <c r="C1853" s="7"/>
      <c r="D1853" s="8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</row>
    <row r="1854" spans="1:25" ht="13" x14ac:dyDescent="0.15">
      <c r="A1854" s="7"/>
      <c r="B1854" s="7"/>
      <c r="C1854" s="7"/>
      <c r="D1854" s="8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</row>
    <row r="1855" spans="1:25" ht="13" x14ac:dyDescent="0.15">
      <c r="A1855" s="7"/>
      <c r="B1855" s="7"/>
      <c r="C1855" s="7"/>
      <c r="D1855" s="8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</row>
    <row r="1856" spans="1:25" ht="13" x14ac:dyDescent="0.15">
      <c r="A1856" s="7"/>
      <c r="B1856" s="7"/>
      <c r="C1856" s="7"/>
      <c r="D1856" s="8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</row>
    <row r="1857" spans="1:25" ht="13" x14ac:dyDescent="0.15">
      <c r="A1857" s="7"/>
      <c r="B1857" s="7"/>
      <c r="C1857" s="7"/>
      <c r="D1857" s="8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</row>
    <row r="1858" spans="1:25" ht="13" x14ac:dyDescent="0.15">
      <c r="A1858" s="7"/>
      <c r="B1858" s="7"/>
      <c r="C1858" s="7"/>
      <c r="D1858" s="8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</row>
    <row r="1859" spans="1:25" ht="13" x14ac:dyDescent="0.15">
      <c r="A1859" s="7"/>
      <c r="B1859" s="7"/>
      <c r="C1859" s="7"/>
      <c r="D1859" s="8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</row>
    <row r="1860" spans="1:25" ht="13" x14ac:dyDescent="0.15">
      <c r="A1860" s="7"/>
      <c r="B1860" s="7"/>
      <c r="C1860" s="7"/>
      <c r="D1860" s="8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</row>
    <row r="1861" spans="1:25" ht="13" x14ac:dyDescent="0.15">
      <c r="A1861" s="7"/>
      <c r="B1861" s="7"/>
      <c r="C1861" s="7"/>
      <c r="D1861" s="8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</row>
    <row r="1862" spans="1:25" ht="13" x14ac:dyDescent="0.15">
      <c r="A1862" s="7"/>
      <c r="B1862" s="7"/>
      <c r="C1862" s="7"/>
      <c r="D1862" s="8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</row>
    <row r="1863" spans="1:25" ht="13" x14ac:dyDescent="0.15">
      <c r="A1863" s="7"/>
      <c r="B1863" s="7"/>
      <c r="C1863" s="7"/>
      <c r="D1863" s="8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</row>
    <row r="1864" spans="1:25" ht="13" x14ac:dyDescent="0.15">
      <c r="A1864" s="7"/>
      <c r="B1864" s="7"/>
      <c r="C1864" s="7"/>
      <c r="D1864" s="8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</row>
    <row r="1865" spans="1:25" ht="13" x14ac:dyDescent="0.15">
      <c r="A1865" s="7"/>
      <c r="B1865" s="7"/>
      <c r="C1865" s="7"/>
      <c r="D1865" s="8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</row>
    <row r="1866" spans="1:25" ht="13" x14ac:dyDescent="0.15">
      <c r="A1866" s="7"/>
      <c r="B1866" s="7"/>
      <c r="C1866" s="7"/>
      <c r="D1866" s="8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</row>
    <row r="1867" spans="1:25" ht="13" x14ac:dyDescent="0.15">
      <c r="A1867" s="7"/>
      <c r="B1867" s="7"/>
      <c r="C1867" s="7"/>
      <c r="D1867" s="8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</row>
    <row r="1868" spans="1:25" ht="13" x14ac:dyDescent="0.15">
      <c r="A1868" s="7"/>
      <c r="B1868" s="7"/>
      <c r="C1868" s="7"/>
      <c r="D1868" s="8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</row>
    <row r="1869" spans="1:25" ht="13" x14ac:dyDescent="0.15">
      <c r="A1869" s="7"/>
      <c r="B1869" s="7"/>
      <c r="C1869" s="7"/>
      <c r="D1869" s="8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</row>
    <row r="1870" spans="1:25" ht="13" x14ac:dyDescent="0.15">
      <c r="A1870" s="7"/>
      <c r="B1870" s="7"/>
      <c r="C1870" s="7"/>
      <c r="D1870" s="8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</row>
    <row r="1871" spans="1:25" ht="13" x14ac:dyDescent="0.15">
      <c r="A1871" s="7"/>
      <c r="B1871" s="7"/>
      <c r="C1871" s="7"/>
      <c r="D1871" s="8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</row>
    <row r="1872" spans="1:25" ht="13" x14ac:dyDescent="0.15">
      <c r="A1872" s="7"/>
      <c r="B1872" s="7"/>
      <c r="C1872" s="7"/>
      <c r="D1872" s="8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</row>
    <row r="1873" spans="1:25" ht="13" x14ac:dyDescent="0.15">
      <c r="A1873" s="7"/>
      <c r="B1873" s="7"/>
      <c r="C1873" s="7"/>
      <c r="D1873" s="8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</row>
    <row r="1874" spans="1:25" ht="13" x14ac:dyDescent="0.15">
      <c r="A1874" s="7"/>
      <c r="B1874" s="7"/>
      <c r="C1874" s="7"/>
      <c r="D1874" s="8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</row>
    <row r="1875" spans="1:25" ht="13" x14ac:dyDescent="0.15">
      <c r="A1875" s="7"/>
      <c r="B1875" s="7"/>
      <c r="C1875" s="7"/>
      <c r="D1875" s="8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</row>
    <row r="1876" spans="1:25" ht="13" x14ac:dyDescent="0.15">
      <c r="A1876" s="7"/>
      <c r="B1876" s="7"/>
      <c r="C1876" s="7"/>
      <c r="D1876" s="8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</row>
    <row r="1877" spans="1:25" ht="13" x14ac:dyDescent="0.15">
      <c r="A1877" s="7"/>
      <c r="B1877" s="7"/>
      <c r="C1877" s="7"/>
      <c r="D1877" s="8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</row>
    <row r="1878" spans="1:25" ht="13" x14ac:dyDescent="0.15">
      <c r="A1878" s="7"/>
      <c r="B1878" s="7"/>
      <c r="C1878" s="7"/>
      <c r="D1878" s="8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</row>
    <row r="1879" spans="1:25" ht="13" x14ac:dyDescent="0.15">
      <c r="A1879" s="7"/>
      <c r="B1879" s="7"/>
      <c r="C1879" s="7"/>
      <c r="D1879" s="8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</row>
    <row r="1880" spans="1:25" ht="13" x14ac:dyDescent="0.15">
      <c r="A1880" s="7"/>
      <c r="B1880" s="7"/>
      <c r="C1880" s="7"/>
      <c r="D1880" s="8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</row>
    <row r="1881" spans="1:25" ht="13" x14ac:dyDescent="0.15">
      <c r="A1881" s="7"/>
      <c r="B1881" s="7"/>
      <c r="C1881" s="7"/>
      <c r="D1881" s="8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</row>
    <row r="1882" spans="1:25" ht="13" x14ac:dyDescent="0.15">
      <c r="A1882" s="7"/>
      <c r="B1882" s="7"/>
      <c r="C1882" s="7"/>
      <c r="D1882" s="8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</row>
    <row r="1883" spans="1:25" ht="13" x14ac:dyDescent="0.15">
      <c r="A1883" s="7"/>
      <c r="B1883" s="7"/>
      <c r="C1883" s="7"/>
      <c r="D1883" s="8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</row>
    <row r="1884" spans="1:25" ht="13" x14ac:dyDescent="0.15">
      <c r="A1884" s="7"/>
      <c r="B1884" s="7"/>
      <c r="C1884" s="7"/>
      <c r="D1884" s="8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</row>
    <row r="1885" spans="1:25" ht="13" x14ac:dyDescent="0.15">
      <c r="A1885" s="7"/>
      <c r="B1885" s="7"/>
      <c r="C1885" s="7"/>
      <c r="D1885" s="8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</row>
    <row r="1886" spans="1:25" ht="13" x14ac:dyDescent="0.15">
      <c r="A1886" s="7"/>
      <c r="B1886" s="7"/>
      <c r="C1886" s="7"/>
      <c r="D1886" s="8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</row>
    <row r="1887" spans="1:25" ht="13" x14ac:dyDescent="0.15">
      <c r="A1887" s="7"/>
      <c r="B1887" s="7"/>
      <c r="C1887" s="7"/>
      <c r="D1887" s="8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</row>
    <row r="1888" spans="1:25" ht="13" x14ac:dyDescent="0.15">
      <c r="A1888" s="7"/>
      <c r="B1888" s="7"/>
      <c r="C1888" s="7"/>
      <c r="D1888" s="8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</row>
    <row r="1889" spans="1:25" ht="13" x14ac:dyDescent="0.15">
      <c r="A1889" s="7"/>
      <c r="B1889" s="7"/>
      <c r="C1889" s="7"/>
      <c r="D1889" s="8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</row>
    <row r="1890" spans="1:25" ht="13" x14ac:dyDescent="0.15">
      <c r="A1890" s="7"/>
      <c r="B1890" s="7"/>
      <c r="C1890" s="7"/>
      <c r="D1890" s="8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</row>
    <row r="1891" spans="1:25" ht="13" x14ac:dyDescent="0.15">
      <c r="A1891" s="7"/>
      <c r="B1891" s="7"/>
      <c r="C1891" s="7"/>
      <c r="D1891" s="8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</row>
    <row r="1892" spans="1:25" ht="13" x14ac:dyDescent="0.15">
      <c r="A1892" s="7"/>
      <c r="B1892" s="7"/>
      <c r="C1892" s="7"/>
      <c r="D1892" s="8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</row>
    <row r="1893" spans="1:25" ht="13" x14ac:dyDescent="0.15">
      <c r="A1893" s="7"/>
      <c r="B1893" s="7"/>
      <c r="C1893" s="7"/>
      <c r="D1893" s="8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</row>
    <row r="1894" spans="1:25" ht="13" x14ac:dyDescent="0.15">
      <c r="A1894" s="7"/>
      <c r="B1894" s="7"/>
      <c r="C1894" s="7"/>
      <c r="D1894" s="8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</row>
    <row r="1895" spans="1:25" ht="13" x14ac:dyDescent="0.15">
      <c r="A1895" s="7"/>
      <c r="B1895" s="7"/>
      <c r="C1895" s="7"/>
      <c r="D1895" s="8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</row>
    <row r="1896" spans="1:25" ht="13" x14ac:dyDescent="0.15">
      <c r="A1896" s="7"/>
      <c r="B1896" s="7"/>
      <c r="C1896" s="7"/>
      <c r="D1896" s="8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</row>
    <row r="1897" spans="1:25" ht="13" x14ac:dyDescent="0.15">
      <c r="A1897" s="7"/>
      <c r="B1897" s="7"/>
      <c r="C1897" s="7"/>
      <c r="D1897" s="8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</row>
    <row r="1898" spans="1:25" ht="13" x14ac:dyDescent="0.15">
      <c r="A1898" s="7"/>
      <c r="B1898" s="7"/>
      <c r="C1898" s="7"/>
      <c r="D1898" s="8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</row>
    <row r="1899" spans="1:25" ht="13" x14ac:dyDescent="0.15">
      <c r="A1899" s="7"/>
      <c r="B1899" s="7"/>
      <c r="C1899" s="7"/>
      <c r="D1899" s="8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</row>
    <row r="1900" spans="1:25" ht="13" x14ac:dyDescent="0.15">
      <c r="A1900" s="7"/>
      <c r="B1900" s="7"/>
      <c r="C1900" s="7"/>
      <c r="D1900" s="8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</row>
    <row r="1901" spans="1:25" ht="13" x14ac:dyDescent="0.15">
      <c r="A1901" s="7"/>
      <c r="B1901" s="7"/>
      <c r="C1901" s="7"/>
      <c r="D1901" s="8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</row>
    <row r="1902" spans="1:25" ht="13" x14ac:dyDescent="0.15">
      <c r="A1902" s="7"/>
      <c r="B1902" s="7"/>
      <c r="C1902" s="7"/>
      <c r="D1902" s="8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</row>
    <row r="1903" spans="1:25" ht="13" x14ac:dyDescent="0.15">
      <c r="A1903" s="7"/>
      <c r="B1903" s="7"/>
      <c r="C1903" s="7"/>
      <c r="D1903" s="8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</row>
    <row r="1904" spans="1:25" ht="13" x14ac:dyDescent="0.15">
      <c r="A1904" s="7"/>
      <c r="B1904" s="7"/>
      <c r="C1904" s="7"/>
      <c r="D1904" s="8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</row>
    <row r="1905" spans="1:25" ht="13" x14ac:dyDescent="0.15">
      <c r="A1905" s="7"/>
      <c r="B1905" s="7"/>
      <c r="C1905" s="7"/>
      <c r="D1905" s="8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</row>
    <row r="1906" spans="1:25" ht="13" x14ac:dyDescent="0.15">
      <c r="A1906" s="7"/>
      <c r="B1906" s="7"/>
      <c r="C1906" s="7"/>
      <c r="D1906" s="8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</row>
    <row r="1907" spans="1:25" ht="13" x14ac:dyDescent="0.15">
      <c r="A1907" s="7"/>
      <c r="B1907" s="7"/>
      <c r="C1907" s="7"/>
      <c r="D1907" s="8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</row>
    <row r="1908" spans="1:25" ht="13" x14ac:dyDescent="0.15">
      <c r="A1908" s="7"/>
      <c r="B1908" s="7"/>
      <c r="C1908" s="7"/>
      <c r="D1908" s="8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</row>
    <row r="1909" spans="1:25" ht="13" x14ac:dyDescent="0.15">
      <c r="A1909" s="7"/>
      <c r="B1909" s="7"/>
      <c r="C1909" s="7"/>
      <c r="D1909" s="8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</row>
    <row r="1910" spans="1:25" ht="13" x14ac:dyDescent="0.15">
      <c r="A1910" s="7"/>
      <c r="B1910" s="7"/>
      <c r="C1910" s="7"/>
      <c r="D1910" s="8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</row>
    <row r="1911" spans="1:25" ht="13" x14ac:dyDescent="0.15">
      <c r="A1911" s="7"/>
      <c r="B1911" s="7"/>
      <c r="C1911" s="7"/>
      <c r="D1911" s="8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</row>
    <row r="1912" spans="1:25" ht="13" x14ac:dyDescent="0.15">
      <c r="A1912" s="7"/>
      <c r="B1912" s="7"/>
      <c r="C1912" s="7"/>
      <c r="D1912" s="8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</row>
    <row r="1913" spans="1:25" ht="13" x14ac:dyDescent="0.15">
      <c r="A1913" s="7"/>
      <c r="B1913" s="7"/>
      <c r="C1913" s="7"/>
      <c r="D1913" s="8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</row>
    <row r="1914" spans="1:25" ht="13" x14ac:dyDescent="0.15">
      <c r="A1914" s="7"/>
      <c r="B1914" s="7"/>
      <c r="C1914" s="7"/>
      <c r="D1914" s="8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</row>
    <row r="1915" spans="1:25" ht="13" x14ac:dyDescent="0.15">
      <c r="A1915" s="7"/>
      <c r="B1915" s="7"/>
      <c r="C1915" s="7"/>
      <c r="D1915" s="8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</row>
    <row r="1916" spans="1:25" ht="13" x14ac:dyDescent="0.15">
      <c r="A1916" s="7"/>
      <c r="B1916" s="7"/>
      <c r="C1916" s="7"/>
      <c r="D1916" s="8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</row>
    <row r="1917" spans="1:25" ht="13" x14ac:dyDescent="0.15">
      <c r="A1917" s="7"/>
      <c r="B1917" s="7"/>
      <c r="C1917" s="7"/>
      <c r="D1917" s="8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</row>
    <row r="1918" spans="1:25" ht="13" x14ac:dyDescent="0.15">
      <c r="A1918" s="7"/>
      <c r="B1918" s="7"/>
      <c r="C1918" s="7"/>
      <c r="D1918" s="8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</row>
    <row r="1919" spans="1:25" ht="13" x14ac:dyDescent="0.15">
      <c r="A1919" s="7"/>
      <c r="B1919" s="7"/>
      <c r="C1919" s="7"/>
      <c r="D1919" s="8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</row>
    <row r="1920" spans="1:25" ht="13" x14ac:dyDescent="0.15">
      <c r="A1920" s="7"/>
      <c r="B1920" s="7"/>
      <c r="C1920" s="7"/>
      <c r="D1920" s="8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</row>
    <row r="1921" spans="1:25" ht="13" x14ac:dyDescent="0.15">
      <c r="A1921" s="7"/>
      <c r="B1921" s="7"/>
      <c r="C1921" s="7"/>
      <c r="D1921" s="8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</row>
    <row r="1922" spans="1:25" ht="13" x14ac:dyDescent="0.15">
      <c r="A1922" s="7"/>
      <c r="B1922" s="7"/>
      <c r="C1922" s="7"/>
      <c r="D1922" s="8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</row>
    <row r="1923" spans="1:25" ht="13" x14ac:dyDescent="0.15">
      <c r="A1923" s="7"/>
      <c r="B1923" s="7"/>
      <c r="C1923" s="7"/>
      <c r="D1923" s="8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</row>
    <row r="1924" spans="1:25" ht="13" x14ac:dyDescent="0.15">
      <c r="A1924" s="7"/>
      <c r="B1924" s="7"/>
      <c r="C1924" s="7"/>
      <c r="D1924" s="8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</row>
    <row r="1925" spans="1:25" ht="13" x14ac:dyDescent="0.15">
      <c r="A1925" s="7"/>
      <c r="B1925" s="7"/>
      <c r="C1925" s="7"/>
      <c r="D1925" s="8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</row>
    <row r="1926" spans="1:25" ht="13" x14ac:dyDescent="0.15">
      <c r="A1926" s="7"/>
      <c r="B1926" s="7"/>
      <c r="C1926" s="7"/>
      <c r="D1926" s="8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</row>
    <row r="1927" spans="1:25" ht="13" x14ac:dyDescent="0.15">
      <c r="A1927" s="7"/>
      <c r="B1927" s="7"/>
      <c r="C1927" s="7"/>
      <c r="D1927" s="8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</row>
    <row r="1928" spans="1:25" ht="13" x14ac:dyDescent="0.15">
      <c r="A1928" s="7"/>
      <c r="B1928" s="7"/>
      <c r="C1928" s="7"/>
      <c r="D1928" s="8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</row>
    <row r="1929" spans="1:25" ht="13" x14ac:dyDescent="0.15">
      <c r="A1929" s="7"/>
      <c r="B1929" s="7"/>
      <c r="C1929" s="7"/>
      <c r="D1929" s="8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</row>
    <row r="1930" spans="1:25" ht="13" x14ac:dyDescent="0.15">
      <c r="A1930" s="7"/>
      <c r="B1930" s="7"/>
      <c r="C1930" s="7"/>
      <c r="D1930" s="8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</row>
    <row r="1931" spans="1:25" ht="13" x14ac:dyDescent="0.15">
      <c r="A1931" s="7"/>
      <c r="B1931" s="7"/>
      <c r="C1931" s="7"/>
      <c r="D1931" s="8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</row>
    <row r="1932" spans="1:25" ht="13" x14ac:dyDescent="0.15">
      <c r="A1932" s="7"/>
      <c r="B1932" s="7"/>
      <c r="C1932" s="7"/>
      <c r="D1932" s="8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</row>
    <row r="1933" spans="1:25" ht="13" x14ac:dyDescent="0.15">
      <c r="A1933" s="7"/>
      <c r="B1933" s="7"/>
      <c r="C1933" s="7"/>
      <c r="D1933" s="8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</row>
    <row r="1934" spans="1:25" ht="13" x14ac:dyDescent="0.15">
      <c r="A1934" s="7"/>
      <c r="B1934" s="7"/>
      <c r="C1934" s="7"/>
      <c r="D1934" s="8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</row>
    <row r="1935" spans="1:25" ht="13" x14ac:dyDescent="0.15">
      <c r="A1935" s="7"/>
      <c r="B1935" s="7"/>
      <c r="C1935" s="7"/>
      <c r="D1935" s="8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</row>
    <row r="1936" spans="1:25" ht="13" x14ac:dyDescent="0.15">
      <c r="A1936" s="7"/>
      <c r="B1936" s="7"/>
      <c r="C1936" s="7"/>
      <c r="D1936" s="8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</row>
    <row r="1937" spans="1:25" ht="13" x14ac:dyDescent="0.15">
      <c r="A1937" s="7"/>
      <c r="B1937" s="7"/>
      <c r="C1937" s="7"/>
      <c r="D1937" s="8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</row>
    <row r="1938" spans="1:25" ht="13" x14ac:dyDescent="0.15">
      <c r="A1938" s="7"/>
      <c r="B1938" s="7"/>
      <c r="C1938" s="7"/>
      <c r="D1938" s="8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</row>
    <row r="1939" spans="1:25" ht="13" x14ac:dyDescent="0.15">
      <c r="A1939" s="7"/>
      <c r="B1939" s="7"/>
      <c r="C1939" s="7"/>
      <c r="D1939" s="8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</row>
    <row r="1940" spans="1:25" ht="13" x14ac:dyDescent="0.15">
      <c r="A1940" s="7"/>
      <c r="B1940" s="7"/>
      <c r="C1940" s="7"/>
      <c r="D1940" s="8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</row>
    <row r="1941" spans="1:25" ht="13" x14ac:dyDescent="0.15">
      <c r="A1941" s="7"/>
      <c r="B1941" s="7"/>
      <c r="C1941" s="7"/>
      <c r="D1941" s="8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</row>
    <row r="1942" spans="1:25" ht="13" x14ac:dyDescent="0.15">
      <c r="A1942" s="7"/>
      <c r="B1942" s="7"/>
      <c r="C1942" s="7"/>
      <c r="D1942" s="8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</row>
    <row r="1943" spans="1:25" ht="13" x14ac:dyDescent="0.15">
      <c r="A1943" s="7"/>
      <c r="B1943" s="7"/>
      <c r="C1943" s="7"/>
      <c r="D1943" s="8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</row>
    <row r="1944" spans="1:25" ht="13" x14ac:dyDescent="0.15">
      <c r="A1944" s="7"/>
      <c r="B1944" s="7"/>
      <c r="C1944" s="7"/>
      <c r="D1944" s="8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</row>
    <row r="1945" spans="1:25" ht="13" x14ac:dyDescent="0.15">
      <c r="A1945" s="7"/>
      <c r="B1945" s="7"/>
      <c r="C1945" s="7"/>
      <c r="D1945" s="8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</row>
    <row r="1946" spans="1:25" ht="13" x14ac:dyDescent="0.15">
      <c r="A1946" s="7"/>
      <c r="B1946" s="7"/>
      <c r="C1946" s="7"/>
      <c r="D1946" s="8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</row>
    <row r="1947" spans="1:25" ht="13" x14ac:dyDescent="0.15">
      <c r="A1947" s="7"/>
      <c r="B1947" s="7"/>
      <c r="C1947" s="7"/>
      <c r="D1947" s="8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</row>
    <row r="1948" spans="1:25" ht="13" x14ac:dyDescent="0.15">
      <c r="A1948" s="7"/>
      <c r="B1948" s="7"/>
      <c r="C1948" s="7"/>
      <c r="D1948" s="8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</row>
    <row r="1949" spans="1:25" ht="13" x14ac:dyDescent="0.15">
      <c r="A1949" s="7"/>
      <c r="B1949" s="7"/>
      <c r="C1949" s="7"/>
      <c r="D1949" s="8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</row>
    <row r="1950" spans="1:25" ht="13" x14ac:dyDescent="0.15">
      <c r="A1950" s="7"/>
      <c r="B1950" s="7"/>
      <c r="C1950" s="7"/>
      <c r="D1950" s="8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</row>
    <row r="1951" spans="1:25" ht="13" x14ac:dyDescent="0.15">
      <c r="A1951" s="7"/>
      <c r="B1951" s="7"/>
      <c r="C1951" s="7"/>
      <c r="D1951" s="8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</row>
    <row r="1952" spans="1:25" ht="13" x14ac:dyDescent="0.15">
      <c r="A1952" s="7"/>
      <c r="B1952" s="7"/>
      <c r="C1952" s="7"/>
      <c r="D1952" s="8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</row>
    <row r="1953" spans="1:25" ht="13" x14ac:dyDescent="0.15">
      <c r="A1953" s="7"/>
      <c r="B1953" s="7"/>
      <c r="C1953" s="7"/>
      <c r="D1953" s="8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</row>
    <row r="1954" spans="1:25" ht="13" x14ac:dyDescent="0.15">
      <c r="A1954" s="7"/>
      <c r="B1954" s="7"/>
      <c r="C1954" s="7"/>
      <c r="D1954" s="8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</row>
    <row r="1955" spans="1:25" ht="13" x14ac:dyDescent="0.15">
      <c r="A1955" s="7"/>
      <c r="B1955" s="7"/>
      <c r="C1955" s="7"/>
      <c r="D1955" s="8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</row>
    <row r="1956" spans="1:25" ht="13" x14ac:dyDescent="0.15">
      <c r="A1956" s="7"/>
      <c r="B1956" s="7"/>
      <c r="C1956" s="7"/>
      <c r="D1956" s="8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</row>
    <row r="1957" spans="1:25" ht="13" x14ac:dyDescent="0.15">
      <c r="A1957" s="7"/>
      <c r="B1957" s="7"/>
      <c r="C1957" s="7"/>
      <c r="D1957" s="8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</row>
    <row r="1958" spans="1:25" ht="13" x14ac:dyDescent="0.15">
      <c r="A1958" s="7"/>
      <c r="B1958" s="7"/>
      <c r="C1958" s="7"/>
      <c r="D1958" s="8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</row>
    <row r="1959" spans="1:25" ht="13" x14ac:dyDescent="0.15">
      <c r="A1959" s="7"/>
      <c r="B1959" s="7"/>
      <c r="C1959" s="7"/>
      <c r="D1959" s="8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</row>
    <row r="1960" spans="1:25" ht="13" x14ac:dyDescent="0.15">
      <c r="A1960" s="7"/>
      <c r="B1960" s="7"/>
      <c r="C1960" s="7"/>
      <c r="D1960" s="8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</row>
    <row r="1961" spans="1:25" ht="13" x14ac:dyDescent="0.15">
      <c r="A1961" s="7"/>
      <c r="B1961" s="7"/>
      <c r="C1961" s="7"/>
      <c r="D1961" s="8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</row>
    <row r="1962" spans="1:25" ht="13" x14ac:dyDescent="0.15">
      <c r="A1962" s="7"/>
      <c r="B1962" s="7"/>
      <c r="C1962" s="7"/>
      <c r="D1962" s="8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</row>
    <row r="1963" spans="1:25" ht="13" x14ac:dyDescent="0.15">
      <c r="A1963" s="7"/>
      <c r="B1963" s="7"/>
      <c r="C1963" s="7"/>
      <c r="D1963" s="8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</row>
    <row r="1964" spans="1:25" ht="13" x14ac:dyDescent="0.15">
      <c r="A1964" s="7"/>
      <c r="B1964" s="7"/>
      <c r="C1964" s="7"/>
      <c r="D1964" s="8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</row>
    <row r="1965" spans="1:25" ht="13" x14ac:dyDescent="0.15">
      <c r="A1965" s="7"/>
      <c r="B1965" s="7"/>
      <c r="C1965" s="7"/>
      <c r="D1965" s="8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</row>
    <row r="1966" spans="1:25" ht="13" x14ac:dyDescent="0.15">
      <c r="A1966" s="7"/>
      <c r="B1966" s="7"/>
      <c r="C1966" s="7"/>
      <c r="D1966" s="8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</row>
    <row r="1967" spans="1:25" ht="13" x14ac:dyDescent="0.15">
      <c r="A1967" s="7"/>
      <c r="B1967" s="7"/>
      <c r="C1967" s="7"/>
      <c r="D1967" s="8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</row>
    <row r="1968" spans="1:25" ht="13" x14ac:dyDescent="0.15">
      <c r="A1968" s="7"/>
      <c r="B1968" s="7"/>
      <c r="C1968" s="7"/>
      <c r="D1968" s="8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</row>
    <row r="1969" spans="1:25" ht="13" x14ac:dyDescent="0.15">
      <c r="A1969" s="7"/>
      <c r="B1969" s="7"/>
      <c r="C1969" s="7"/>
      <c r="D1969" s="8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</row>
    <row r="1970" spans="1:25" ht="13" x14ac:dyDescent="0.15">
      <c r="A1970" s="7"/>
      <c r="B1970" s="7"/>
      <c r="C1970" s="7"/>
      <c r="D1970" s="8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</row>
    <row r="1971" spans="1:25" ht="13" x14ac:dyDescent="0.15">
      <c r="A1971" s="7"/>
      <c r="B1971" s="7"/>
      <c r="C1971" s="7"/>
      <c r="D1971" s="8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</row>
    <row r="1972" spans="1:25" ht="13" x14ac:dyDescent="0.15">
      <c r="A1972" s="7"/>
      <c r="B1972" s="7"/>
      <c r="C1972" s="7"/>
      <c r="D1972" s="8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</row>
    <row r="1973" spans="1:25" ht="13" x14ac:dyDescent="0.15">
      <c r="A1973" s="7"/>
      <c r="B1973" s="7"/>
      <c r="C1973" s="7"/>
      <c r="D1973" s="8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</row>
    <row r="1974" spans="1:25" ht="13" x14ac:dyDescent="0.15">
      <c r="A1974" s="7"/>
      <c r="B1974" s="7"/>
      <c r="C1974" s="7"/>
      <c r="D1974" s="8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</row>
    <row r="1975" spans="1:25" ht="13" x14ac:dyDescent="0.15">
      <c r="A1975" s="7"/>
      <c r="B1975" s="7"/>
      <c r="C1975" s="7"/>
      <c r="D1975" s="8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</row>
    <row r="1976" spans="1:25" ht="13" x14ac:dyDescent="0.15">
      <c r="A1976" s="7"/>
      <c r="B1976" s="7"/>
      <c r="C1976" s="7"/>
      <c r="D1976" s="8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</row>
    <row r="1977" spans="1:25" ht="13" x14ac:dyDescent="0.15">
      <c r="A1977" s="7"/>
      <c r="B1977" s="7"/>
      <c r="C1977" s="7"/>
      <c r="D1977" s="8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</row>
    <row r="1978" spans="1:25" ht="13" x14ac:dyDescent="0.15">
      <c r="A1978" s="7"/>
      <c r="B1978" s="7"/>
      <c r="C1978" s="7"/>
      <c r="D1978" s="8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</row>
    <row r="1979" spans="1:25" ht="13" x14ac:dyDescent="0.15">
      <c r="A1979" s="7"/>
      <c r="B1979" s="7"/>
      <c r="C1979" s="7"/>
      <c r="D1979" s="8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</row>
    <row r="1980" spans="1:25" ht="13" x14ac:dyDescent="0.15">
      <c r="A1980" s="7"/>
      <c r="B1980" s="7"/>
      <c r="C1980" s="7"/>
      <c r="D1980" s="8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</row>
    <row r="1981" spans="1:25" ht="13" x14ac:dyDescent="0.15">
      <c r="A1981" s="7"/>
      <c r="B1981" s="7"/>
      <c r="C1981" s="7"/>
      <c r="D1981" s="8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</row>
    <row r="1982" spans="1:25" ht="13" x14ac:dyDescent="0.15">
      <c r="A1982" s="7"/>
      <c r="B1982" s="7"/>
      <c r="C1982" s="7"/>
      <c r="D1982" s="8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</row>
    <row r="1983" spans="1:25" ht="13" x14ac:dyDescent="0.15">
      <c r="A1983" s="7"/>
      <c r="B1983" s="7"/>
      <c r="C1983" s="7"/>
      <c r="D1983" s="8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</row>
    <row r="1984" spans="1:25" ht="13" x14ac:dyDescent="0.15">
      <c r="A1984" s="7"/>
      <c r="B1984" s="7"/>
      <c r="C1984" s="7"/>
      <c r="D1984" s="8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</row>
    <row r="1985" spans="1:25" ht="13" x14ac:dyDescent="0.15">
      <c r="A1985" s="7"/>
      <c r="B1985" s="7"/>
      <c r="C1985" s="7"/>
      <c r="D1985" s="8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</row>
    <row r="1986" spans="1:25" ht="13" x14ac:dyDescent="0.15">
      <c r="A1986" s="7"/>
      <c r="B1986" s="7"/>
      <c r="C1986" s="7"/>
      <c r="D1986" s="8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</row>
    <row r="1987" spans="1:25" ht="13" x14ac:dyDescent="0.15">
      <c r="A1987" s="7"/>
      <c r="B1987" s="7"/>
      <c r="C1987" s="7"/>
      <c r="D1987" s="8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</row>
    <row r="1988" spans="1:25" ht="13" x14ac:dyDescent="0.15">
      <c r="A1988" s="7"/>
      <c r="B1988" s="7"/>
      <c r="C1988" s="7"/>
      <c r="D1988" s="8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</row>
    <row r="1989" spans="1:25" ht="13" x14ac:dyDescent="0.15">
      <c r="A1989" s="7"/>
      <c r="B1989" s="7"/>
      <c r="C1989" s="7"/>
      <c r="D1989" s="8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</row>
    <row r="1990" spans="1:25" ht="13" x14ac:dyDescent="0.15">
      <c r="A1990" s="7"/>
      <c r="B1990" s="7"/>
      <c r="C1990" s="7"/>
      <c r="D1990" s="8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</row>
    <row r="1991" spans="1:25" ht="13" x14ac:dyDescent="0.15">
      <c r="A1991" s="7"/>
      <c r="B1991" s="7"/>
      <c r="C1991" s="7"/>
      <c r="D1991" s="8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</row>
    <row r="1992" spans="1:25" ht="13" x14ac:dyDescent="0.15">
      <c r="A1992" s="7"/>
      <c r="B1992" s="7"/>
      <c r="C1992" s="7"/>
      <c r="D1992" s="8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</row>
    <row r="1993" spans="1:25" ht="13" x14ac:dyDescent="0.15">
      <c r="A1993" s="7"/>
      <c r="B1993" s="7"/>
      <c r="C1993" s="7"/>
      <c r="D1993" s="8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</row>
    <row r="1994" spans="1:25" ht="13" x14ac:dyDescent="0.15">
      <c r="A1994" s="7"/>
      <c r="B1994" s="7"/>
      <c r="C1994" s="7"/>
      <c r="D1994" s="8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</row>
    <row r="1995" spans="1:25" ht="13" x14ac:dyDescent="0.15">
      <c r="A1995" s="7"/>
      <c r="B1995" s="7"/>
      <c r="C1995" s="7"/>
      <c r="D1995" s="8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</row>
    <row r="1996" spans="1:25" ht="13" x14ac:dyDescent="0.15">
      <c r="A1996" s="7"/>
      <c r="B1996" s="7"/>
      <c r="C1996" s="7"/>
      <c r="D1996" s="8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</row>
    <row r="1997" spans="1:25" ht="13" x14ac:dyDescent="0.15">
      <c r="A1997" s="7"/>
      <c r="B1997" s="7"/>
      <c r="C1997" s="7"/>
      <c r="D1997" s="8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</row>
    <row r="1998" spans="1:25" ht="13" x14ac:dyDescent="0.15">
      <c r="A1998" s="7"/>
      <c r="B1998" s="7"/>
      <c r="C1998" s="7"/>
      <c r="D1998" s="8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</row>
    <row r="1999" spans="1:25" ht="13" x14ac:dyDescent="0.15">
      <c r="A1999" s="7"/>
      <c r="B1999" s="7"/>
      <c r="C1999" s="7"/>
      <c r="D1999" s="8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</row>
    <row r="2000" spans="1:25" ht="13" x14ac:dyDescent="0.15">
      <c r="A2000" s="7"/>
      <c r="B2000" s="7"/>
      <c r="C2000" s="7"/>
      <c r="D2000" s="8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</row>
    <row r="2001" spans="1:25" ht="13" x14ac:dyDescent="0.15">
      <c r="A2001" s="7"/>
      <c r="B2001" s="7"/>
      <c r="C2001" s="7"/>
      <c r="D2001" s="8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</row>
    <row r="2002" spans="1:25" ht="13" x14ac:dyDescent="0.15">
      <c r="A2002" s="7"/>
      <c r="B2002" s="7"/>
      <c r="C2002" s="7"/>
      <c r="D2002" s="8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</row>
    <row r="2003" spans="1:25" ht="13" x14ac:dyDescent="0.15">
      <c r="A2003" s="7"/>
      <c r="B2003" s="7"/>
      <c r="C2003" s="7"/>
      <c r="D2003" s="8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</row>
    <row r="2004" spans="1:25" ht="13" x14ac:dyDescent="0.15">
      <c r="A2004" s="7"/>
      <c r="B2004" s="7"/>
      <c r="C2004" s="7"/>
      <c r="D2004" s="8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</row>
    <row r="2005" spans="1:25" ht="13" x14ac:dyDescent="0.15">
      <c r="A2005" s="7"/>
      <c r="B2005" s="7"/>
      <c r="C2005" s="7"/>
      <c r="D2005" s="8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</row>
    <row r="2006" spans="1:25" ht="13" x14ac:dyDescent="0.15">
      <c r="A2006" s="7"/>
      <c r="B2006" s="7"/>
      <c r="C2006" s="7"/>
      <c r="D2006" s="8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</row>
    <row r="2007" spans="1:25" ht="13" x14ac:dyDescent="0.15">
      <c r="A2007" s="7"/>
      <c r="B2007" s="7"/>
      <c r="C2007" s="7"/>
      <c r="D2007" s="8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</row>
    <row r="2008" spans="1:25" ht="13" x14ac:dyDescent="0.15">
      <c r="A2008" s="7"/>
      <c r="B2008" s="7"/>
      <c r="C2008" s="7"/>
      <c r="D2008" s="8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</row>
    <row r="2009" spans="1:25" ht="13" x14ac:dyDescent="0.15">
      <c r="A2009" s="7"/>
      <c r="B2009" s="7"/>
      <c r="C2009" s="7"/>
      <c r="D2009" s="8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</row>
    <row r="2010" spans="1:25" ht="13" x14ac:dyDescent="0.15">
      <c r="A2010" s="7"/>
      <c r="B2010" s="7"/>
      <c r="C2010" s="7"/>
      <c r="D2010" s="8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</row>
    <row r="2011" spans="1:25" ht="13" x14ac:dyDescent="0.15">
      <c r="A2011" s="7"/>
      <c r="B2011" s="7"/>
      <c r="C2011" s="7"/>
      <c r="D2011" s="8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</row>
    <row r="2012" spans="1:25" ht="13" x14ac:dyDescent="0.15">
      <c r="A2012" s="7"/>
      <c r="B2012" s="7"/>
      <c r="C2012" s="7"/>
      <c r="D2012" s="8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</row>
    <row r="2013" spans="1:25" ht="13" x14ac:dyDescent="0.15">
      <c r="A2013" s="7"/>
      <c r="B2013" s="7"/>
      <c r="C2013" s="7"/>
      <c r="D2013" s="8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</row>
    <row r="2014" spans="1:25" ht="13" x14ac:dyDescent="0.15">
      <c r="A2014" s="7"/>
      <c r="B2014" s="7"/>
      <c r="C2014" s="7"/>
      <c r="D2014" s="8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</row>
    <row r="2015" spans="1:25" ht="13" x14ac:dyDescent="0.15">
      <c r="A2015" s="7"/>
      <c r="B2015" s="7"/>
      <c r="C2015" s="7"/>
      <c r="D2015" s="8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</row>
    <row r="2016" spans="1:25" ht="13" x14ac:dyDescent="0.15">
      <c r="A2016" s="7"/>
      <c r="B2016" s="7"/>
      <c r="C2016" s="7"/>
      <c r="D2016" s="8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</row>
    <row r="2017" spans="1:25" ht="13" x14ac:dyDescent="0.15">
      <c r="A2017" s="7"/>
      <c r="B2017" s="7"/>
      <c r="C2017" s="7"/>
      <c r="D2017" s="8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</row>
    <row r="2018" spans="1:25" ht="13" x14ac:dyDescent="0.15">
      <c r="A2018" s="7"/>
      <c r="B2018" s="7"/>
      <c r="C2018" s="7"/>
      <c r="D2018" s="8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</row>
    <row r="2019" spans="1:25" ht="13" x14ac:dyDescent="0.15">
      <c r="A2019" s="7"/>
      <c r="B2019" s="7"/>
      <c r="C2019" s="7"/>
      <c r="D2019" s="8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</row>
    <row r="2020" spans="1:25" ht="13" x14ac:dyDescent="0.15">
      <c r="A2020" s="7"/>
      <c r="B2020" s="7"/>
      <c r="C2020" s="7"/>
      <c r="D2020" s="8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</row>
    <row r="2021" spans="1:25" ht="13" x14ac:dyDescent="0.15">
      <c r="A2021" s="7"/>
      <c r="B2021" s="7"/>
      <c r="C2021" s="7"/>
      <c r="D2021" s="8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</row>
    <row r="2022" spans="1:25" ht="13" x14ac:dyDescent="0.15">
      <c r="A2022" s="7"/>
      <c r="B2022" s="7"/>
      <c r="C2022" s="7"/>
      <c r="D2022" s="8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</row>
    <row r="2023" spans="1:25" ht="13" x14ac:dyDescent="0.15">
      <c r="A2023" s="7"/>
      <c r="B2023" s="7"/>
      <c r="C2023" s="7"/>
      <c r="D2023" s="8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</row>
    <row r="2024" spans="1:25" ht="13" x14ac:dyDescent="0.15">
      <c r="A2024" s="7"/>
      <c r="B2024" s="7"/>
      <c r="C2024" s="7"/>
      <c r="D2024" s="8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</row>
    <row r="2025" spans="1:25" ht="13" x14ac:dyDescent="0.15">
      <c r="A2025" s="7"/>
      <c r="B2025" s="7"/>
      <c r="C2025" s="7"/>
      <c r="D2025" s="8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</row>
    <row r="2026" spans="1:25" ht="13" x14ac:dyDescent="0.15">
      <c r="A2026" s="7"/>
      <c r="B2026" s="7"/>
      <c r="C2026" s="7"/>
      <c r="D2026" s="8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</row>
    <row r="2027" spans="1:25" ht="13" x14ac:dyDescent="0.15">
      <c r="A2027" s="7"/>
      <c r="B2027" s="7"/>
      <c r="C2027" s="7"/>
      <c r="D2027" s="8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</row>
    <row r="2028" spans="1:25" ht="13" x14ac:dyDescent="0.15">
      <c r="A2028" s="7"/>
      <c r="B2028" s="7"/>
      <c r="C2028" s="7"/>
      <c r="D2028" s="8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</row>
    <row r="2029" spans="1:25" ht="13" x14ac:dyDescent="0.15">
      <c r="A2029" s="7"/>
      <c r="B2029" s="7"/>
      <c r="C2029" s="7"/>
      <c r="D2029" s="8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</row>
    <row r="2030" spans="1:25" ht="13" x14ac:dyDescent="0.15">
      <c r="A2030" s="7"/>
      <c r="B2030" s="7"/>
      <c r="C2030" s="7"/>
      <c r="D2030" s="8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</row>
    <row r="2031" spans="1:25" ht="13" x14ac:dyDescent="0.15">
      <c r="A2031" s="7"/>
      <c r="B2031" s="7"/>
      <c r="C2031" s="7"/>
      <c r="D2031" s="8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</row>
    <row r="2032" spans="1:25" ht="13" x14ac:dyDescent="0.15">
      <c r="A2032" s="7"/>
      <c r="B2032" s="7"/>
      <c r="C2032" s="7"/>
      <c r="D2032" s="8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</row>
    <row r="2033" spans="1:25" ht="13" x14ac:dyDescent="0.15">
      <c r="A2033" s="7"/>
      <c r="B2033" s="7"/>
      <c r="C2033" s="7"/>
      <c r="D2033" s="8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</row>
    <row r="2034" spans="1:25" ht="13" x14ac:dyDescent="0.15">
      <c r="A2034" s="7"/>
      <c r="B2034" s="7"/>
      <c r="C2034" s="7"/>
      <c r="D2034" s="8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</row>
    <row r="2035" spans="1:25" ht="13" x14ac:dyDescent="0.15">
      <c r="A2035" s="7"/>
      <c r="B2035" s="7"/>
      <c r="C2035" s="7"/>
      <c r="D2035" s="8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</row>
    <row r="2036" spans="1:25" ht="13" x14ac:dyDescent="0.15">
      <c r="A2036" s="7"/>
      <c r="B2036" s="7"/>
      <c r="C2036" s="7"/>
      <c r="D2036" s="8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</row>
    <row r="2037" spans="1:25" ht="13" x14ac:dyDescent="0.15">
      <c r="A2037" s="7"/>
      <c r="B2037" s="7"/>
      <c r="C2037" s="7"/>
      <c r="D2037" s="8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</row>
    <row r="2038" spans="1:25" ht="13" x14ac:dyDescent="0.15">
      <c r="A2038" s="7"/>
      <c r="B2038" s="7"/>
      <c r="C2038" s="7"/>
      <c r="D2038" s="8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</row>
    <row r="2039" spans="1:25" ht="13" x14ac:dyDescent="0.15">
      <c r="A2039" s="7"/>
      <c r="B2039" s="7"/>
      <c r="C2039" s="7"/>
      <c r="D2039" s="8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</row>
    <row r="2040" spans="1:25" ht="13" x14ac:dyDescent="0.15">
      <c r="A2040" s="7"/>
      <c r="B2040" s="7"/>
      <c r="C2040" s="7"/>
      <c r="D2040" s="8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</row>
    <row r="2041" spans="1:25" ht="13" x14ac:dyDescent="0.15">
      <c r="A2041" s="7"/>
      <c r="B2041" s="7"/>
      <c r="C2041" s="7"/>
      <c r="D2041" s="8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</row>
    <row r="2042" spans="1:25" ht="13" x14ac:dyDescent="0.15">
      <c r="A2042" s="7"/>
      <c r="B2042" s="7"/>
      <c r="C2042" s="7"/>
      <c r="D2042" s="8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</row>
    <row r="2043" spans="1:25" ht="13" x14ac:dyDescent="0.15">
      <c r="A2043" s="7"/>
      <c r="B2043" s="7"/>
      <c r="C2043" s="7"/>
      <c r="D2043" s="8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</row>
    <row r="2044" spans="1:25" ht="13" x14ac:dyDescent="0.15">
      <c r="A2044" s="7"/>
      <c r="B2044" s="7"/>
      <c r="C2044" s="7"/>
      <c r="D2044" s="8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</row>
    <row r="2045" spans="1:25" ht="13" x14ac:dyDescent="0.15">
      <c r="A2045" s="7"/>
      <c r="B2045" s="7"/>
      <c r="C2045" s="7"/>
      <c r="D2045" s="8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</row>
    <row r="2046" spans="1:25" ht="13" x14ac:dyDescent="0.15">
      <c r="A2046" s="7"/>
      <c r="B2046" s="7"/>
      <c r="C2046" s="7"/>
      <c r="D2046" s="8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</row>
    <row r="2047" spans="1:25" ht="13" x14ac:dyDescent="0.15">
      <c r="A2047" s="7"/>
      <c r="B2047" s="7"/>
      <c r="C2047" s="7"/>
      <c r="D2047" s="8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</row>
    <row r="2048" spans="1:25" ht="13" x14ac:dyDescent="0.15">
      <c r="A2048" s="7"/>
      <c r="B2048" s="7"/>
      <c r="C2048" s="7"/>
      <c r="D2048" s="8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</row>
    <row r="2049" spans="1:25" ht="13" x14ac:dyDescent="0.15">
      <c r="A2049" s="7"/>
      <c r="B2049" s="7"/>
      <c r="C2049" s="7"/>
      <c r="D2049" s="8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</row>
    <row r="2050" spans="1:25" ht="13" x14ac:dyDescent="0.15">
      <c r="A2050" s="7"/>
      <c r="B2050" s="7"/>
      <c r="C2050" s="7"/>
      <c r="D2050" s="8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</row>
    <row r="2051" spans="1:25" ht="13" x14ac:dyDescent="0.15">
      <c r="A2051" s="7"/>
      <c r="B2051" s="7"/>
      <c r="C2051" s="7"/>
      <c r="D2051" s="8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</row>
    <row r="2052" spans="1:25" ht="13" x14ac:dyDescent="0.15">
      <c r="A2052" s="7"/>
      <c r="B2052" s="7"/>
      <c r="C2052" s="7"/>
      <c r="D2052" s="8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</row>
    <row r="2053" spans="1:25" ht="13" x14ac:dyDescent="0.15">
      <c r="A2053" s="7"/>
      <c r="B2053" s="7"/>
      <c r="C2053" s="7"/>
      <c r="D2053" s="8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</row>
    <row r="2054" spans="1:25" ht="13" x14ac:dyDescent="0.15">
      <c r="A2054" s="7"/>
      <c r="B2054" s="7"/>
      <c r="C2054" s="7"/>
      <c r="D2054" s="8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</row>
    <row r="2055" spans="1:25" ht="13" x14ac:dyDescent="0.15">
      <c r="A2055" s="7"/>
      <c r="B2055" s="7"/>
      <c r="C2055" s="7"/>
      <c r="D2055" s="8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</row>
    <row r="2056" spans="1:25" ht="13" x14ac:dyDescent="0.15">
      <c r="A2056" s="7"/>
      <c r="B2056" s="7"/>
      <c r="C2056" s="7"/>
      <c r="D2056" s="8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</row>
    <row r="2057" spans="1:25" ht="13" x14ac:dyDescent="0.15">
      <c r="A2057" s="7"/>
      <c r="B2057" s="7"/>
      <c r="C2057" s="7"/>
      <c r="D2057" s="8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</row>
    <row r="2058" spans="1:25" ht="13" x14ac:dyDescent="0.15">
      <c r="A2058" s="7"/>
      <c r="B2058" s="7"/>
      <c r="C2058" s="7"/>
      <c r="D2058" s="8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</row>
    <row r="2059" spans="1:25" ht="13" x14ac:dyDescent="0.15">
      <c r="A2059" s="7"/>
      <c r="B2059" s="7"/>
      <c r="C2059" s="7"/>
      <c r="D2059" s="8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</row>
    <row r="2060" spans="1:25" ht="13" x14ac:dyDescent="0.15">
      <c r="A2060" s="7"/>
      <c r="B2060" s="7"/>
      <c r="C2060" s="7"/>
      <c r="D2060" s="8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</row>
    <row r="2061" spans="1:25" ht="13" x14ac:dyDescent="0.15">
      <c r="A2061" s="7"/>
      <c r="B2061" s="7"/>
      <c r="C2061" s="7"/>
      <c r="D2061" s="8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</row>
    <row r="2062" spans="1:25" ht="13" x14ac:dyDescent="0.15">
      <c r="A2062" s="7"/>
      <c r="B2062" s="7"/>
      <c r="C2062" s="7"/>
      <c r="D2062" s="8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</row>
    <row r="2063" spans="1:25" ht="13" x14ac:dyDescent="0.15">
      <c r="A2063" s="7"/>
      <c r="B2063" s="7"/>
      <c r="C2063" s="7"/>
      <c r="D2063" s="8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</row>
    <row r="2064" spans="1:25" ht="13" x14ac:dyDescent="0.15">
      <c r="A2064" s="7"/>
      <c r="B2064" s="7"/>
      <c r="C2064" s="7"/>
      <c r="D2064" s="8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</row>
    <row r="2065" spans="1:25" ht="13" x14ac:dyDescent="0.15">
      <c r="A2065" s="7"/>
      <c r="B2065" s="7"/>
      <c r="C2065" s="7"/>
      <c r="D2065" s="8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</row>
    <row r="2066" spans="1:25" ht="13" x14ac:dyDescent="0.15">
      <c r="A2066" s="7"/>
      <c r="B2066" s="7"/>
      <c r="C2066" s="7"/>
      <c r="D2066" s="8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</row>
    <row r="2067" spans="1:25" ht="13" x14ac:dyDescent="0.15">
      <c r="A2067" s="7"/>
      <c r="B2067" s="7"/>
      <c r="C2067" s="7"/>
      <c r="D2067" s="8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</row>
    <row r="2068" spans="1:25" ht="13" x14ac:dyDescent="0.15">
      <c r="A2068" s="7"/>
      <c r="B2068" s="7"/>
      <c r="C2068" s="7"/>
      <c r="D2068" s="8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</row>
    <row r="2069" spans="1:25" ht="13" x14ac:dyDescent="0.15">
      <c r="A2069" s="7"/>
      <c r="B2069" s="7"/>
      <c r="C2069" s="7"/>
      <c r="D2069" s="8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</row>
    <row r="2070" spans="1:25" ht="13" x14ac:dyDescent="0.15">
      <c r="A2070" s="7"/>
      <c r="B2070" s="7"/>
      <c r="C2070" s="7"/>
      <c r="D2070" s="8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</row>
    <row r="2071" spans="1:25" ht="13" x14ac:dyDescent="0.15">
      <c r="A2071" s="7"/>
      <c r="B2071" s="7"/>
      <c r="C2071" s="7"/>
      <c r="D2071" s="8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</row>
    <row r="2072" spans="1:25" ht="13" x14ac:dyDescent="0.15">
      <c r="A2072" s="7"/>
      <c r="B2072" s="7"/>
      <c r="C2072" s="7"/>
      <c r="D2072" s="8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</row>
    <row r="2073" spans="1:25" ht="13" x14ac:dyDescent="0.15">
      <c r="A2073" s="7"/>
      <c r="B2073" s="7"/>
      <c r="C2073" s="7"/>
      <c r="D2073" s="8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</row>
    <row r="2074" spans="1:25" ht="13" x14ac:dyDescent="0.15">
      <c r="A2074" s="7"/>
      <c r="B2074" s="7"/>
      <c r="C2074" s="7"/>
      <c r="D2074" s="8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</row>
    <row r="2075" spans="1:25" ht="13" x14ac:dyDescent="0.15">
      <c r="A2075" s="7"/>
      <c r="B2075" s="7"/>
      <c r="C2075" s="7"/>
      <c r="D2075" s="8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</row>
    <row r="2076" spans="1:25" ht="13" x14ac:dyDescent="0.15">
      <c r="A2076" s="7"/>
      <c r="B2076" s="7"/>
      <c r="C2076" s="7"/>
      <c r="D2076" s="8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</row>
    <row r="2077" spans="1:25" ht="13" x14ac:dyDescent="0.15">
      <c r="A2077" s="7"/>
      <c r="B2077" s="7"/>
      <c r="C2077" s="7"/>
      <c r="D2077" s="8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</row>
    <row r="2078" spans="1:25" ht="13" x14ac:dyDescent="0.15">
      <c r="A2078" s="7"/>
      <c r="B2078" s="7"/>
      <c r="C2078" s="7"/>
      <c r="D2078" s="8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</row>
    <row r="2079" spans="1:25" ht="13" x14ac:dyDescent="0.15">
      <c r="A2079" s="7"/>
      <c r="B2079" s="7"/>
      <c r="C2079" s="7"/>
      <c r="D2079" s="8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</row>
    <row r="2080" spans="1:25" ht="13" x14ac:dyDescent="0.15">
      <c r="A2080" s="7"/>
      <c r="B2080" s="7"/>
      <c r="C2080" s="7"/>
      <c r="D2080" s="8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</row>
    <row r="2081" spans="1:25" ht="13" x14ac:dyDescent="0.15">
      <c r="A2081" s="7"/>
      <c r="B2081" s="7"/>
      <c r="C2081" s="7"/>
      <c r="D2081" s="8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</row>
    <row r="2082" spans="1:25" ht="13" x14ac:dyDescent="0.15">
      <c r="A2082" s="7"/>
      <c r="B2082" s="7"/>
      <c r="C2082" s="7"/>
      <c r="D2082" s="8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</row>
    <row r="2083" spans="1:25" ht="13" x14ac:dyDescent="0.15">
      <c r="A2083" s="7"/>
      <c r="B2083" s="7"/>
      <c r="C2083" s="7"/>
      <c r="D2083" s="8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</row>
    <row r="2084" spans="1:25" ht="13" x14ac:dyDescent="0.15">
      <c r="A2084" s="7"/>
      <c r="B2084" s="7"/>
      <c r="C2084" s="7"/>
      <c r="D2084" s="8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</row>
    <row r="2085" spans="1:25" ht="13" x14ac:dyDescent="0.15">
      <c r="A2085" s="7"/>
      <c r="B2085" s="7"/>
      <c r="C2085" s="7"/>
      <c r="D2085" s="8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</row>
    <row r="2086" spans="1:25" ht="13" x14ac:dyDescent="0.15">
      <c r="A2086" s="7"/>
      <c r="B2086" s="7"/>
      <c r="C2086" s="7"/>
      <c r="D2086" s="8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</row>
    <row r="2087" spans="1:25" ht="13" x14ac:dyDescent="0.15">
      <c r="A2087" s="7"/>
      <c r="B2087" s="7"/>
      <c r="C2087" s="7"/>
      <c r="D2087" s="8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</row>
    <row r="2088" spans="1:25" ht="13" x14ac:dyDescent="0.15">
      <c r="A2088" s="7"/>
      <c r="B2088" s="7"/>
      <c r="C2088" s="7"/>
      <c r="D2088" s="8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</row>
    <row r="2089" spans="1:25" ht="13" x14ac:dyDescent="0.15">
      <c r="A2089" s="7"/>
      <c r="B2089" s="7"/>
      <c r="C2089" s="7"/>
      <c r="D2089" s="8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</row>
    <row r="2090" spans="1:25" ht="13" x14ac:dyDescent="0.15">
      <c r="A2090" s="7"/>
      <c r="B2090" s="7"/>
      <c r="C2090" s="7"/>
      <c r="D2090" s="8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</row>
    <row r="2091" spans="1:25" ht="13" x14ac:dyDescent="0.15">
      <c r="A2091" s="7"/>
      <c r="B2091" s="7"/>
      <c r="C2091" s="7"/>
      <c r="D2091" s="8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</row>
    <row r="2092" spans="1:25" ht="13" x14ac:dyDescent="0.15">
      <c r="A2092" s="7"/>
      <c r="B2092" s="7"/>
      <c r="C2092" s="7"/>
      <c r="D2092" s="8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</row>
    <row r="2093" spans="1:25" ht="13" x14ac:dyDescent="0.15">
      <c r="A2093" s="7"/>
      <c r="B2093" s="7"/>
      <c r="C2093" s="7"/>
      <c r="D2093" s="8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</row>
    <row r="2094" spans="1:25" ht="13" x14ac:dyDescent="0.15">
      <c r="A2094" s="7"/>
      <c r="B2094" s="7"/>
      <c r="C2094" s="7"/>
      <c r="D2094" s="8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</row>
    <row r="2095" spans="1:25" ht="13" x14ac:dyDescent="0.15">
      <c r="A2095" s="7"/>
      <c r="B2095" s="7"/>
      <c r="C2095" s="7"/>
      <c r="D2095" s="8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</row>
    <row r="2096" spans="1:25" ht="13" x14ac:dyDescent="0.15">
      <c r="A2096" s="7"/>
      <c r="B2096" s="7"/>
      <c r="C2096" s="7"/>
      <c r="D2096" s="8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</row>
    <row r="2097" spans="1:25" ht="13" x14ac:dyDescent="0.15">
      <c r="A2097" s="7"/>
      <c r="B2097" s="7"/>
      <c r="C2097" s="7"/>
      <c r="D2097" s="8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</row>
    <row r="2098" spans="1:25" ht="13" x14ac:dyDescent="0.15">
      <c r="A2098" s="7"/>
      <c r="B2098" s="7"/>
      <c r="C2098" s="7"/>
      <c r="D2098" s="8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</row>
    <row r="2099" spans="1:25" ht="13" x14ac:dyDescent="0.15">
      <c r="A2099" s="7"/>
      <c r="B2099" s="7"/>
      <c r="C2099" s="7"/>
      <c r="D2099" s="8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</row>
    <row r="2100" spans="1:25" ht="13" x14ac:dyDescent="0.15">
      <c r="A2100" s="7"/>
      <c r="B2100" s="7"/>
      <c r="C2100" s="7"/>
      <c r="D2100" s="8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</row>
    <row r="2101" spans="1:25" ht="13" x14ac:dyDescent="0.15">
      <c r="A2101" s="7"/>
      <c r="B2101" s="7"/>
      <c r="C2101" s="7"/>
      <c r="D2101" s="8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</row>
    <row r="2102" spans="1:25" ht="13" x14ac:dyDescent="0.15">
      <c r="A2102" s="7"/>
      <c r="B2102" s="7"/>
      <c r="C2102" s="7"/>
      <c r="D2102" s="8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</row>
    <row r="2103" spans="1:25" ht="13" x14ac:dyDescent="0.15">
      <c r="A2103" s="7"/>
      <c r="B2103" s="7"/>
      <c r="C2103" s="7"/>
      <c r="D2103" s="8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</row>
    <row r="2104" spans="1:25" ht="13" x14ac:dyDescent="0.15">
      <c r="A2104" s="7"/>
      <c r="B2104" s="7"/>
      <c r="C2104" s="7"/>
      <c r="D2104" s="8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</row>
    <row r="2105" spans="1:25" ht="13" x14ac:dyDescent="0.15">
      <c r="A2105" s="7"/>
      <c r="B2105" s="7"/>
      <c r="C2105" s="7"/>
      <c r="D2105" s="8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</row>
    <row r="2106" spans="1:25" ht="13" x14ac:dyDescent="0.15">
      <c r="A2106" s="7"/>
      <c r="B2106" s="7"/>
      <c r="C2106" s="7"/>
      <c r="D2106" s="8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</row>
    <row r="2107" spans="1:25" ht="13" x14ac:dyDescent="0.15">
      <c r="A2107" s="7"/>
      <c r="B2107" s="7"/>
      <c r="C2107" s="7"/>
      <c r="D2107" s="8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</row>
    <row r="2108" spans="1:25" ht="13" x14ac:dyDescent="0.15">
      <c r="A2108" s="7"/>
      <c r="B2108" s="7"/>
      <c r="C2108" s="7"/>
      <c r="D2108" s="8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</row>
    <row r="2109" spans="1:25" ht="13" x14ac:dyDescent="0.15">
      <c r="A2109" s="7"/>
      <c r="B2109" s="7"/>
      <c r="C2109" s="7"/>
      <c r="D2109" s="8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</row>
    <row r="2110" spans="1:25" ht="13" x14ac:dyDescent="0.15">
      <c r="A2110" s="7"/>
      <c r="B2110" s="7"/>
      <c r="C2110" s="7"/>
      <c r="D2110" s="8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</row>
    <row r="2111" spans="1:25" ht="13" x14ac:dyDescent="0.15">
      <c r="A2111" s="7"/>
      <c r="B2111" s="7"/>
      <c r="C2111" s="7"/>
      <c r="D2111" s="8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</row>
    <row r="2112" spans="1:25" ht="13" x14ac:dyDescent="0.15">
      <c r="A2112" s="7"/>
      <c r="B2112" s="7"/>
      <c r="C2112" s="7"/>
      <c r="D2112" s="8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</row>
    <row r="2113" spans="1:25" ht="13" x14ac:dyDescent="0.15">
      <c r="A2113" s="7"/>
      <c r="B2113" s="7"/>
      <c r="C2113" s="7"/>
      <c r="D2113" s="8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</row>
    <row r="2114" spans="1:25" ht="13" x14ac:dyDescent="0.15">
      <c r="A2114" s="7"/>
      <c r="B2114" s="7"/>
      <c r="C2114" s="7"/>
      <c r="D2114" s="8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</row>
    <row r="2115" spans="1:25" ht="13" x14ac:dyDescent="0.15">
      <c r="A2115" s="7"/>
      <c r="B2115" s="7"/>
      <c r="C2115" s="7"/>
      <c r="D2115" s="8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</row>
    <row r="2116" spans="1:25" ht="13" x14ac:dyDescent="0.15">
      <c r="A2116" s="7"/>
      <c r="B2116" s="7"/>
      <c r="C2116" s="7"/>
      <c r="D2116" s="8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</row>
    <row r="2117" spans="1:25" ht="13" x14ac:dyDescent="0.15">
      <c r="A2117" s="7"/>
      <c r="B2117" s="7"/>
      <c r="C2117" s="7"/>
      <c r="D2117" s="8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</row>
    <row r="2118" spans="1:25" ht="13" x14ac:dyDescent="0.15">
      <c r="A2118" s="7"/>
      <c r="B2118" s="7"/>
      <c r="C2118" s="7"/>
      <c r="D2118" s="8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</row>
    <row r="2119" spans="1:25" ht="13" x14ac:dyDescent="0.15">
      <c r="A2119" s="7"/>
      <c r="B2119" s="7"/>
      <c r="C2119" s="7"/>
      <c r="D2119" s="8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</row>
    <row r="2120" spans="1:25" ht="13" x14ac:dyDescent="0.15">
      <c r="A2120" s="7"/>
      <c r="B2120" s="7"/>
      <c r="C2120" s="7"/>
      <c r="D2120" s="8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</row>
    <row r="2121" spans="1:25" ht="13" x14ac:dyDescent="0.15">
      <c r="A2121" s="7"/>
      <c r="B2121" s="7"/>
      <c r="C2121" s="7"/>
      <c r="D2121" s="8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</row>
    <row r="2122" spans="1:25" ht="13" x14ac:dyDescent="0.15">
      <c r="A2122" s="7"/>
      <c r="B2122" s="7"/>
      <c r="C2122" s="7"/>
      <c r="D2122" s="8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</row>
    <row r="2123" spans="1:25" ht="13" x14ac:dyDescent="0.15">
      <c r="A2123" s="7"/>
      <c r="B2123" s="7"/>
      <c r="C2123" s="7"/>
      <c r="D2123" s="8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</row>
    <row r="2124" spans="1:25" ht="13" x14ac:dyDescent="0.15">
      <c r="A2124" s="7"/>
      <c r="B2124" s="7"/>
      <c r="C2124" s="7"/>
      <c r="D2124" s="8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</row>
    <row r="2125" spans="1:25" ht="13" x14ac:dyDescent="0.15">
      <c r="A2125" s="7"/>
      <c r="B2125" s="7"/>
      <c r="C2125" s="7"/>
      <c r="D2125" s="8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</row>
    <row r="2126" spans="1:25" ht="13" x14ac:dyDescent="0.15">
      <c r="A2126" s="7"/>
      <c r="B2126" s="7"/>
      <c r="C2126" s="7"/>
      <c r="D2126" s="8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</row>
    <row r="2127" spans="1:25" ht="13" x14ac:dyDescent="0.15">
      <c r="A2127" s="7"/>
      <c r="B2127" s="7"/>
      <c r="C2127" s="7"/>
      <c r="D2127" s="8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</row>
    <row r="2128" spans="1:25" ht="13" x14ac:dyDescent="0.15">
      <c r="A2128" s="7"/>
      <c r="B2128" s="7"/>
      <c r="C2128" s="7"/>
      <c r="D2128" s="8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</row>
    <row r="2129" spans="1:25" ht="13" x14ac:dyDescent="0.15">
      <c r="A2129" s="7"/>
      <c r="B2129" s="7"/>
      <c r="C2129" s="7"/>
      <c r="D2129" s="8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</row>
    <row r="2130" spans="1:25" ht="13" x14ac:dyDescent="0.15">
      <c r="A2130" s="7"/>
      <c r="B2130" s="7"/>
      <c r="C2130" s="7"/>
      <c r="D2130" s="8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</row>
    <row r="2131" spans="1:25" ht="13" x14ac:dyDescent="0.15">
      <c r="A2131" s="7"/>
      <c r="B2131" s="7"/>
      <c r="C2131" s="7"/>
      <c r="D2131" s="8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</row>
    <row r="2132" spans="1:25" ht="13" x14ac:dyDescent="0.15">
      <c r="A2132" s="7"/>
      <c r="B2132" s="7"/>
      <c r="C2132" s="7"/>
      <c r="D2132" s="8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</row>
    <row r="2133" spans="1:25" ht="13" x14ac:dyDescent="0.15">
      <c r="A2133" s="7"/>
      <c r="B2133" s="7"/>
      <c r="C2133" s="7"/>
      <c r="D2133" s="8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</row>
    <row r="2134" spans="1:25" ht="13" x14ac:dyDescent="0.15">
      <c r="A2134" s="7"/>
      <c r="B2134" s="7"/>
      <c r="C2134" s="7"/>
      <c r="D2134" s="8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</row>
    <row r="2135" spans="1:25" ht="13" x14ac:dyDescent="0.15">
      <c r="A2135" s="7"/>
      <c r="B2135" s="7"/>
      <c r="C2135" s="7"/>
      <c r="D2135" s="8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</row>
    <row r="2136" spans="1:25" ht="13" x14ac:dyDescent="0.15">
      <c r="A2136" s="7"/>
      <c r="B2136" s="7"/>
      <c r="C2136" s="7"/>
      <c r="D2136" s="8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</row>
    <row r="2137" spans="1:25" ht="13" x14ac:dyDescent="0.15">
      <c r="A2137" s="7"/>
      <c r="B2137" s="7"/>
      <c r="C2137" s="7"/>
      <c r="D2137" s="8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</row>
    <row r="2138" spans="1:25" ht="13" x14ac:dyDescent="0.15">
      <c r="A2138" s="7"/>
      <c r="B2138" s="7"/>
      <c r="C2138" s="7"/>
      <c r="D2138" s="8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</row>
    <row r="2139" spans="1:25" ht="13" x14ac:dyDescent="0.15">
      <c r="A2139" s="7"/>
      <c r="B2139" s="7"/>
      <c r="C2139" s="7"/>
      <c r="D2139" s="8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</row>
    <row r="2140" spans="1:25" ht="13" x14ac:dyDescent="0.15">
      <c r="A2140" s="7"/>
      <c r="B2140" s="7"/>
      <c r="C2140" s="7"/>
      <c r="D2140" s="8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</row>
    <row r="2141" spans="1:25" ht="13" x14ac:dyDescent="0.15">
      <c r="A2141" s="7"/>
      <c r="B2141" s="7"/>
      <c r="C2141" s="7"/>
      <c r="D2141" s="8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</row>
    <row r="2142" spans="1:25" ht="13" x14ac:dyDescent="0.15">
      <c r="A2142" s="7"/>
      <c r="B2142" s="7"/>
      <c r="C2142" s="7"/>
      <c r="D2142" s="8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</row>
    <row r="2143" spans="1:25" ht="13" x14ac:dyDescent="0.15">
      <c r="A2143" s="7"/>
      <c r="B2143" s="7"/>
      <c r="C2143" s="7"/>
      <c r="D2143" s="8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</row>
    <row r="2144" spans="1:25" ht="13" x14ac:dyDescent="0.15">
      <c r="A2144" s="7"/>
      <c r="B2144" s="7"/>
      <c r="C2144" s="7"/>
      <c r="D2144" s="8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</row>
    <row r="2145" spans="1:25" ht="13" x14ac:dyDescent="0.15">
      <c r="A2145" s="7"/>
      <c r="B2145" s="7"/>
      <c r="C2145" s="7"/>
      <c r="D2145" s="8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</row>
    <row r="2146" spans="1:25" ht="13" x14ac:dyDescent="0.15">
      <c r="A2146" s="7"/>
      <c r="B2146" s="7"/>
      <c r="C2146" s="7"/>
      <c r="D2146" s="8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</row>
    <row r="2147" spans="1:25" ht="13" x14ac:dyDescent="0.15">
      <c r="A2147" s="7"/>
      <c r="B2147" s="7"/>
      <c r="C2147" s="7"/>
      <c r="D2147" s="8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</row>
    <row r="2148" spans="1:25" ht="13" x14ac:dyDescent="0.15">
      <c r="A2148" s="7"/>
      <c r="B2148" s="7"/>
      <c r="C2148" s="7"/>
      <c r="D2148" s="8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</row>
    <row r="2149" spans="1:25" ht="13" x14ac:dyDescent="0.15">
      <c r="A2149" s="7"/>
      <c r="B2149" s="7"/>
      <c r="C2149" s="7"/>
      <c r="D2149" s="8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</row>
    <row r="2150" spans="1:25" ht="13" x14ac:dyDescent="0.15">
      <c r="A2150" s="7"/>
      <c r="B2150" s="7"/>
      <c r="C2150" s="7"/>
      <c r="D2150" s="8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</row>
    <row r="2151" spans="1:25" ht="13" x14ac:dyDescent="0.15">
      <c r="A2151" s="7"/>
      <c r="B2151" s="7"/>
      <c r="C2151" s="7"/>
      <c r="D2151" s="8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</row>
    <row r="2152" spans="1:25" ht="13" x14ac:dyDescent="0.15">
      <c r="A2152" s="7"/>
      <c r="B2152" s="7"/>
      <c r="C2152" s="7"/>
      <c r="D2152" s="8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</row>
    <row r="2153" spans="1:25" ht="13" x14ac:dyDescent="0.15">
      <c r="A2153" s="7"/>
      <c r="B2153" s="7"/>
      <c r="C2153" s="7"/>
      <c r="D2153" s="8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</row>
    <row r="2154" spans="1:25" ht="13" x14ac:dyDescent="0.15">
      <c r="A2154" s="7"/>
      <c r="B2154" s="7"/>
      <c r="C2154" s="7"/>
      <c r="D2154" s="8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</row>
    <row r="2155" spans="1:25" ht="13" x14ac:dyDescent="0.15">
      <c r="A2155" s="7"/>
      <c r="B2155" s="7"/>
      <c r="C2155" s="7"/>
      <c r="D2155" s="8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</row>
    <row r="2156" spans="1:25" ht="13" x14ac:dyDescent="0.15">
      <c r="A2156" s="7"/>
      <c r="B2156" s="7"/>
      <c r="C2156" s="7"/>
      <c r="D2156" s="8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</row>
    <row r="2157" spans="1:25" ht="13" x14ac:dyDescent="0.15">
      <c r="A2157" s="7"/>
      <c r="B2157" s="7"/>
      <c r="C2157" s="7"/>
      <c r="D2157" s="8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</row>
    <row r="2158" spans="1:25" ht="13" x14ac:dyDescent="0.15">
      <c r="A2158" s="7"/>
      <c r="B2158" s="7"/>
      <c r="C2158" s="7"/>
      <c r="D2158" s="8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</row>
    <row r="2159" spans="1:25" ht="13" x14ac:dyDescent="0.15">
      <c r="A2159" s="7"/>
      <c r="B2159" s="7"/>
      <c r="C2159" s="7"/>
      <c r="D2159" s="8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</row>
    <row r="2160" spans="1:25" ht="13" x14ac:dyDescent="0.15">
      <c r="A2160" s="7"/>
      <c r="B2160" s="7"/>
      <c r="C2160" s="7"/>
      <c r="D2160" s="8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</row>
    <row r="2161" spans="1:25" ht="13" x14ac:dyDescent="0.15">
      <c r="A2161" s="7"/>
      <c r="B2161" s="7"/>
      <c r="C2161" s="7"/>
      <c r="D2161" s="8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</row>
    <row r="2162" spans="1:25" ht="13" x14ac:dyDescent="0.15">
      <c r="A2162" s="7"/>
      <c r="B2162" s="7"/>
      <c r="C2162" s="7"/>
      <c r="D2162" s="8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</row>
    <row r="2163" spans="1:25" ht="13" x14ac:dyDescent="0.15">
      <c r="A2163" s="7"/>
      <c r="B2163" s="7"/>
      <c r="C2163" s="7"/>
      <c r="D2163" s="8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</row>
    <row r="2164" spans="1:25" ht="13" x14ac:dyDescent="0.15">
      <c r="A2164" s="7"/>
      <c r="B2164" s="7"/>
      <c r="C2164" s="7"/>
      <c r="D2164" s="8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</row>
    <row r="2165" spans="1:25" ht="13" x14ac:dyDescent="0.15">
      <c r="A2165" s="7"/>
      <c r="B2165" s="7"/>
      <c r="C2165" s="7"/>
      <c r="D2165" s="8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</row>
    <row r="2166" spans="1:25" ht="13" x14ac:dyDescent="0.15">
      <c r="A2166" s="7"/>
      <c r="B2166" s="7"/>
      <c r="C2166" s="7"/>
      <c r="D2166" s="8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</row>
    <row r="2167" spans="1:25" ht="13" x14ac:dyDescent="0.15">
      <c r="A2167" s="7"/>
      <c r="B2167" s="7"/>
      <c r="C2167" s="7"/>
      <c r="D2167" s="8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</row>
    <row r="2168" spans="1:25" ht="13" x14ac:dyDescent="0.15">
      <c r="A2168" s="7"/>
      <c r="B2168" s="7"/>
      <c r="C2168" s="7"/>
      <c r="D2168" s="8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</row>
    <row r="2169" spans="1:25" ht="13" x14ac:dyDescent="0.15">
      <c r="A2169" s="7"/>
      <c r="B2169" s="7"/>
      <c r="C2169" s="7"/>
      <c r="D2169" s="8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</row>
    <row r="2170" spans="1:25" ht="13" x14ac:dyDescent="0.15">
      <c r="A2170" s="7"/>
      <c r="B2170" s="7"/>
      <c r="C2170" s="7"/>
      <c r="D2170" s="8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</row>
    <row r="2171" spans="1:25" ht="13" x14ac:dyDescent="0.15">
      <c r="A2171" s="7"/>
      <c r="B2171" s="7"/>
      <c r="C2171" s="7"/>
      <c r="D2171" s="8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</row>
    <row r="2172" spans="1:25" ht="13" x14ac:dyDescent="0.15">
      <c r="A2172" s="7"/>
      <c r="B2172" s="7"/>
      <c r="C2172" s="7"/>
      <c r="D2172" s="8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</row>
    <row r="2173" spans="1:25" ht="13" x14ac:dyDescent="0.15">
      <c r="A2173" s="7"/>
      <c r="B2173" s="7"/>
      <c r="C2173" s="7"/>
      <c r="D2173" s="8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</row>
    <row r="2174" spans="1:25" ht="13" x14ac:dyDescent="0.15">
      <c r="A2174" s="7"/>
      <c r="B2174" s="7"/>
      <c r="C2174" s="7"/>
      <c r="D2174" s="8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</row>
    <row r="2175" spans="1:25" ht="13" x14ac:dyDescent="0.15">
      <c r="A2175" s="7"/>
      <c r="B2175" s="7"/>
      <c r="C2175" s="7"/>
      <c r="D2175" s="8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</row>
    <row r="2176" spans="1:25" ht="13" x14ac:dyDescent="0.15">
      <c r="A2176" s="7"/>
      <c r="B2176" s="7"/>
      <c r="C2176" s="7"/>
      <c r="D2176" s="8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</row>
    <row r="2177" spans="1:25" ht="13" x14ac:dyDescent="0.15">
      <c r="A2177" s="7"/>
      <c r="B2177" s="7"/>
      <c r="C2177" s="7"/>
      <c r="D2177" s="8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</row>
    <row r="2178" spans="1:25" ht="13" x14ac:dyDescent="0.15">
      <c r="A2178" s="7"/>
      <c r="B2178" s="7"/>
      <c r="C2178" s="7"/>
      <c r="D2178" s="8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</row>
    <row r="2179" spans="1:25" ht="13" x14ac:dyDescent="0.15">
      <c r="A2179" s="7"/>
      <c r="B2179" s="7"/>
      <c r="C2179" s="7"/>
      <c r="D2179" s="8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</row>
    <row r="2180" spans="1:25" ht="13" x14ac:dyDescent="0.15">
      <c r="A2180" s="7"/>
      <c r="B2180" s="7"/>
      <c r="C2180" s="7"/>
      <c r="D2180" s="8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</row>
    <row r="2181" spans="1:25" ht="13" x14ac:dyDescent="0.15">
      <c r="A2181" s="7"/>
      <c r="B2181" s="7"/>
      <c r="C2181" s="7"/>
      <c r="D2181" s="8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</row>
    <row r="2182" spans="1:25" ht="13" x14ac:dyDescent="0.15">
      <c r="A2182" s="7"/>
      <c r="B2182" s="7"/>
      <c r="C2182" s="7"/>
      <c r="D2182" s="8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</row>
    <row r="2183" spans="1:25" ht="13" x14ac:dyDescent="0.15">
      <c r="A2183" s="7"/>
      <c r="B2183" s="7"/>
      <c r="C2183" s="7"/>
      <c r="D2183" s="8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</row>
    <row r="2184" spans="1:25" ht="13" x14ac:dyDescent="0.15">
      <c r="A2184" s="7"/>
      <c r="B2184" s="7"/>
      <c r="C2184" s="7"/>
      <c r="D2184" s="8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</row>
    <row r="2185" spans="1:25" ht="13" x14ac:dyDescent="0.15">
      <c r="A2185" s="7"/>
      <c r="B2185" s="7"/>
      <c r="C2185" s="7"/>
      <c r="D2185" s="8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</row>
    <row r="2186" spans="1:25" ht="13" x14ac:dyDescent="0.15">
      <c r="A2186" s="7"/>
      <c r="B2186" s="7"/>
      <c r="C2186" s="7"/>
      <c r="D2186" s="8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</row>
    <row r="2187" spans="1:25" ht="13" x14ac:dyDescent="0.15">
      <c r="A2187" s="7"/>
      <c r="B2187" s="7"/>
      <c r="C2187" s="7"/>
      <c r="D2187" s="8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</row>
    <row r="2188" spans="1:25" ht="13" x14ac:dyDescent="0.15">
      <c r="A2188" s="7"/>
      <c r="B2188" s="7"/>
      <c r="C2188" s="7"/>
      <c r="D2188" s="8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</row>
    <row r="2189" spans="1:25" ht="13" x14ac:dyDescent="0.15">
      <c r="A2189" s="7"/>
      <c r="B2189" s="7"/>
      <c r="C2189" s="7"/>
      <c r="D2189" s="8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</row>
    <row r="2190" spans="1:25" ht="13" x14ac:dyDescent="0.15">
      <c r="A2190" s="7"/>
      <c r="B2190" s="7"/>
      <c r="C2190" s="7"/>
      <c r="D2190" s="8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</row>
    <row r="2191" spans="1:25" ht="13" x14ac:dyDescent="0.15">
      <c r="A2191" s="7"/>
      <c r="B2191" s="7"/>
      <c r="C2191" s="7"/>
      <c r="D2191" s="8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</row>
    <row r="2192" spans="1:25" ht="13" x14ac:dyDescent="0.15">
      <c r="A2192" s="7"/>
      <c r="B2192" s="7"/>
      <c r="C2192" s="7"/>
      <c r="D2192" s="8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</row>
    <row r="2193" spans="1:25" ht="13" x14ac:dyDescent="0.15">
      <c r="A2193" s="7"/>
      <c r="B2193" s="7"/>
      <c r="C2193" s="7"/>
      <c r="D2193" s="8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</row>
    <row r="2194" spans="1:25" ht="13" x14ac:dyDescent="0.15">
      <c r="A2194" s="7"/>
      <c r="B2194" s="7"/>
      <c r="C2194" s="7"/>
      <c r="D2194" s="8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</row>
    <row r="2195" spans="1:25" ht="13" x14ac:dyDescent="0.15">
      <c r="A2195" s="7"/>
      <c r="B2195" s="7"/>
      <c r="C2195" s="7"/>
      <c r="D2195" s="8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</row>
    <row r="2196" spans="1:25" ht="13" x14ac:dyDescent="0.15">
      <c r="A2196" s="7"/>
      <c r="B2196" s="7"/>
      <c r="C2196" s="7"/>
      <c r="D2196" s="8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</row>
    <row r="2197" spans="1:25" ht="13" x14ac:dyDescent="0.15">
      <c r="A2197" s="7"/>
      <c r="B2197" s="7"/>
      <c r="C2197" s="7"/>
      <c r="D2197" s="8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</row>
    <row r="2198" spans="1:25" ht="13" x14ac:dyDescent="0.15">
      <c r="A2198" s="7"/>
      <c r="B2198" s="7"/>
      <c r="C2198" s="7"/>
      <c r="D2198" s="8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</row>
    <row r="2199" spans="1:25" ht="13" x14ac:dyDescent="0.15">
      <c r="A2199" s="7"/>
      <c r="B2199" s="7"/>
      <c r="C2199" s="7"/>
      <c r="D2199" s="8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</row>
    <row r="2200" spans="1:25" ht="13" x14ac:dyDescent="0.15">
      <c r="A2200" s="7"/>
      <c r="B2200" s="7"/>
      <c r="C2200" s="7"/>
      <c r="D2200" s="8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</row>
    <row r="2201" spans="1:25" ht="13" x14ac:dyDescent="0.15">
      <c r="A2201" s="7"/>
      <c r="B2201" s="7"/>
      <c r="C2201" s="7"/>
      <c r="D2201" s="8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</row>
    <row r="2202" spans="1:25" ht="13" x14ac:dyDescent="0.15">
      <c r="A2202" s="7"/>
      <c r="B2202" s="7"/>
      <c r="C2202" s="7"/>
      <c r="D2202" s="8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</row>
    <row r="2203" spans="1:25" ht="13" x14ac:dyDescent="0.15">
      <c r="A2203" s="7"/>
      <c r="B2203" s="7"/>
      <c r="C2203" s="7"/>
      <c r="D2203" s="8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</row>
    <row r="2204" spans="1:25" ht="13" x14ac:dyDescent="0.15">
      <c r="A2204" s="7"/>
      <c r="B2204" s="7"/>
      <c r="C2204" s="7"/>
      <c r="D2204" s="8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</row>
    <row r="2205" spans="1:25" ht="13" x14ac:dyDescent="0.15">
      <c r="A2205" s="7"/>
      <c r="B2205" s="7"/>
      <c r="C2205" s="7"/>
      <c r="D2205" s="8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</row>
    <row r="2206" spans="1:25" ht="13" x14ac:dyDescent="0.15">
      <c r="A2206" s="7"/>
      <c r="B2206" s="7"/>
      <c r="C2206" s="7"/>
      <c r="D2206" s="8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</row>
    <row r="2207" spans="1:25" ht="13" x14ac:dyDescent="0.15">
      <c r="A2207" s="7"/>
      <c r="B2207" s="7"/>
      <c r="C2207" s="7"/>
      <c r="D2207" s="8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</row>
    <row r="2208" spans="1:25" ht="13" x14ac:dyDescent="0.15">
      <c r="A2208" s="7"/>
      <c r="B2208" s="7"/>
      <c r="C2208" s="7"/>
      <c r="D2208" s="8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</row>
    <row r="2209" spans="1:25" ht="13" x14ac:dyDescent="0.15">
      <c r="A2209" s="7"/>
      <c r="B2209" s="7"/>
      <c r="C2209" s="7"/>
      <c r="D2209" s="8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</row>
    <row r="2210" spans="1:25" ht="13" x14ac:dyDescent="0.15">
      <c r="A2210" s="7"/>
      <c r="B2210" s="7"/>
      <c r="C2210" s="7"/>
      <c r="D2210" s="8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</row>
    <row r="2211" spans="1:25" ht="13" x14ac:dyDescent="0.15">
      <c r="A2211" s="7"/>
      <c r="B2211" s="7"/>
      <c r="C2211" s="7"/>
      <c r="D2211" s="8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</row>
    <row r="2212" spans="1:25" ht="13" x14ac:dyDescent="0.15">
      <c r="A2212" s="7"/>
      <c r="B2212" s="7"/>
      <c r="C2212" s="7"/>
      <c r="D2212" s="8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</row>
    <row r="2213" spans="1:25" ht="13" x14ac:dyDescent="0.15">
      <c r="A2213" s="7"/>
      <c r="B2213" s="7"/>
      <c r="C2213" s="7"/>
      <c r="D2213" s="8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</row>
    <row r="2214" spans="1:25" ht="13" x14ac:dyDescent="0.15">
      <c r="A2214" s="7"/>
      <c r="B2214" s="7"/>
      <c r="C2214" s="7"/>
      <c r="D2214" s="8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</row>
    <row r="2215" spans="1:25" ht="13" x14ac:dyDescent="0.15">
      <c r="A2215" s="7"/>
      <c r="B2215" s="7"/>
      <c r="C2215" s="7"/>
      <c r="D2215" s="8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</row>
    <row r="2216" spans="1:25" ht="13" x14ac:dyDescent="0.15">
      <c r="A2216" s="7"/>
      <c r="B2216" s="7"/>
      <c r="C2216" s="7"/>
      <c r="D2216" s="8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</row>
    <row r="2217" spans="1:25" ht="13" x14ac:dyDescent="0.15">
      <c r="A2217" s="7"/>
      <c r="B2217" s="7"/>
      <c r="C2217" s="7"/>
      <c r="D2217" s="8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</row>
    <row r="2218" spans="1:25" ht="13" x14ac:dyDescent="0.15">
      <c r="A2218" s="7"/>
      <c r="B2218" s="7"/>
      <c r="C2218" s="7"/>
      <c r="D2218" s="8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</row>
    <row r="2219" spans="1:25" ht="13" x14ac:dyDescent="0.15">
      <c r="A2219" s="7"/>
      <c r="B2219" s="7"/>
      <c r="C2219" s="7"/>
      <c r="D2219" s="8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</row>
    <row r="2220" spans="1:25" ht="13" x14ac:dyDescent="0.15">
      <c r="A2220" s="7"/>
      <c r="B2220" s="7"/>
      <c r="C2220" s="7"/>
      <c r="D2220" s="8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</row>
    <row r="2221" spans="1:25" ht="13" x14ac:dyDescent="0.15">
      <c r="A2221" s="7"/>
      <c r="B2221" s="7"/>
      <c r="C2221" s="7"/>
      <c r="D2221" s="8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</row>
    <row r="2222" spans="1:25" ht="13" x14ac:dyDescent="0.15">
      <c r="A2222" s="7"/>
      <c r="B2222" s="7"/>
      <c r="C2222" s="7"/>
      <c r="D2222" s="8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</row>
    <row r="2223" spans="1:25" ht="13" x14ac:dyDescent="0.15">
      <c r="A2223" s="7"/>
      <c r="B2223" s="7"/>
      <c r="C2223" s="7"/>
      <c r="D2223" s="8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</row>
    <row r="2224" spans="1:25" ht="13" x14ac:dyDescent="0.15">
      <c r="A2224" s="7"/>
      <c r="B2224" s="7"/>
      <c r="C2224" s="7"/>
      <c r="D2224" s="8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</row>
    <row r="2225" spans="1:25" ht="13" x14ac:dyDescent="0.15">
      <c r="A2225" s="7"/>
      <c r="B2225" s="7"/>
      <c r="C2225" s="7"/>
      <c r="D2225" s="8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</row>
    <row r="2226" spans="1:25" ht="13" x14ac:dyDescent="0.15">
      <c r="A2226" s="7"/>
      <c r="B2226" s="7"/>
      <c r="C2226" s="7"/>
      <c r="D2226" s="8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</row>
    <row r="2227" spans="1:25" ht="13" x14ac:dyDescent="0.15">
      <c r="A2227" s="7"/>
      <c r="B2227" s="7"/>
      <c r="C2227" s="7"/>
      <c r="D2227" s="8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</row>
    <row r="2228" spans="1:25" ht="13" x14ac:dyDescent="0.15">
      <c r="A2228" s="7"/>
      <c r="B2228" s="7"/>
      <c r="C2228" s="7"/>
      <c r="D2228" s="8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</row>
    <row r="2229" spans="1:25" ht="13" x14ac:dyDescent="0.15">
      <c r="A2229" s="7"/>
      <c r="B2229" s="7"/>
      <c r="C2229" s="7"/>
      <c r="D2229" s="8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</row>
    <row r="2230" spans="1:25" ht="13" x14ac:dyDescent="0.15">
      <c r="A2230" s="7"/>
      <c r="B2230" s="7"/>
      <c r="C2230" s="7"/>
      <c r="D2230" s="8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</row>
    <row r="2231" spans="1:25" ht="13" x14ac:dyDescent="0.15">
      <c r="A2231" s="7"/>
      <c r="B2231" s="7"/>
      <c r="C2231" s="7"/>
      <c r="D2231" s="8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</row>
    <row r="2232" spans="1:25" ht="13" x14ac:dyDescent="0.15">
      <c r="A2232" s="7"/>
      <c r="B2232" s="7"/>
      <c r="C2232" s="7"/>
      <c r="D2232" s="8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</row>
    <row r="2233" spans="1:25" ht="13" x14ac:dyDescent="0.15">
      <c r="A2233" s="7"/>
      <c r="B2233" s="7"/>
      <c r="C2233" s="7"/>
      <c r="D2233" s="8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</row>
    <row r="2234" spans="1:25" ht="13" x14ac:dyDescent="0.15">
      <c r="A2234" s="7"/>
      <c r="B2234" s="7"/>
      <c r="C2234" s="7"/>
      <c r="D2234" s="8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</row>
    <row r="2235" spans="1:25" ht="13" x14ac:dyDescent="0.15">
      <c r="A2235" s="7"/>
      <c r="B2235" s="7"/>
      <c r="C2235" s="7"/>
      <c r="D2235" s="8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</row>
    <row r="2236" spans="1:25" ht="13" x14ac:dyDescent="0.15">
      <c r="A2236" s="7"/>
      <c r="B2236" s="7"/>
      <c r="C2236" s="7"/>
      <c r="D2236" s="8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</row>
    <row r="2237" spans="1:25" ht="13" x14ac:dyDescent="0.15">
      <c r="A2237" s="7"/>
      <c r="B2237" s="7"/>
      <c r="C2237" s="7"/>
      <c r="D2237" s="8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</row>
    <row r="2238" spans="1:25" ht="13" x14ac:dyDescent="0.15">
      <c r="A2238" s="7"/>
      <c r="B2238" s="7"/>
      <c r="C2238" s="7"/>
      <c r="D2238" s="8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</row>
    <row r="2239" spans="1:25" ht="13" x14ac:dyDescent="0.15">
      <c r="A2239" s="7"/>
      <c r="B2239" s="7"/>
      <c r="C2239" s="7"/>
      <c r="D2239" s="8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</row>
    <row r="2240" spans="1:25" ht="13" x14ac:dyDescent="0.15">
      <c r="A2240" s="7"/>
      <c r="B2240" s="7"/>
      <c r="C2240" s="7"/>
      <c r="D2240" s="8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</row>
    <row r="2241" spans="1:25" ht="13" x14ac:dyDescent="0.15">
      <c r="A2241" s="7"/>
      <c r="B2241" s="7"/>
      <c r="C2241" s="7"/>
      <c r="D2241" s="8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</row>
    <row r="2242" spans="1:25" ht="13" x14ac:dyDescent="0.15">
      <c r="A2242" s="7"/>
      <c r="B2242" s="7"/>
      <c r="C2242" s="7"/>
      <c r="D2242" s="8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</row>
    <row r="2243" spans="1:25" ht="13" x14ac:dyDescent="0.15">
      <c r="A2243" s="7"/>
      <c r="B2243" s="7"/>
      <c r="C2243" s="7"/>
      <c r="D2243" s="8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</row>
    <row r="2244" spans="1:25" ht="13" x14ac:dyDescent="0.15">
      <c r="A2244" s="7"/>
      <c r="B2244" s="7"/>
      <c r="C2244" s="7"/>
      <c r="D2244" s="8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</row>
    <row r="2245" spans="1:25" ht="13" x14ac:dyDescent="0.15">
      <c r="A2245" s="7"/>
      <c r="B2245" s="7"/>
      <c r="C2245" s="7"/>
      <c r="D2245" s="8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</row>
    <row r="2246" spans="1:25" ht="13" x14ac:dyDescent="0.15">
      <c r="A2246" s="7"/>
      <c r="B2246" s="7"/>
      <c r="C2246" s="7"/>
      <c r="D2246" s="8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</row>
    <row r="2247" spans="1:25" ht="13" x14ac:dyDescent="0.15">
      <c r="A2247" s="7"/>
      <c r="B2247" s="7"/>
      <c r="C2247" s="7"/>
      <c r="D2247" s="8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</row>
    <row r="2248" spans="1:25" ht="13" x14ac:dyDescent="0.15">
      <c r="A2248" s="7"/>
      <c r="B2248" s="7"/>
      <c r="C2248" s="7"/>
      <c r="D2248" s="8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</row>
    <row r="2249" spans="1:25" ht="13" x14ac:dyDescent="0.15">
      <c r="A2249" s="7"/>
      <c r="B2249" s="7"/>
      <c r="C2249" s="7"/>
      <c r="D2249" s="8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</row>
    <row r="2250" spans="1:25" ht="13" x14ac:dyDescent="0.15">
      <c r="A2250" s="7"/>
      <c r="B2250" s="7"/>
      <c r="C2250" s="7"/>
      <c r="D2250" s="8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</row>
    <row r="2251" spans="1:25" ht="13" x14ac:dyDescent="0.15">
      <c r="A2251" s="7"/>
      <c r="B2251" s="7"/>
      <c r="C2251" s="7"/>
      <c r="D2251" s="8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</row>
    <row r="2252" spans="1:25" ht="13" x14ac:dyDescent="0.15">
      <c r="A2252" s="7"/>
      <c r="B2252" s="7"/>
      <c r="C2252" s="7"/>
      <c r="D2252" s="8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</row>
    <row r="2253" spans="1:25" ht="13" x14ac:dyDescent="0.15">
      <c r="A2253" s="7"/>
      <c r="B2253" s="7"/>
      <c r="C2253" s="7"/>
      <c r="D2253" s="8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</row>
    <row r="2254" spans="1:25" ht="13" x14ac:dyDescent="0.15">
      <c r="A2254" s="7"/>
      <c r="B2254" s="7"/>
      <c r="C2254" s="7"/>
      <c r="D2254" s="8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</row>
    <row r="2255" spans="1:25" ht="13" x14ac:dyDescent="0.15">
      <c r="A2255" s="7"/>
      <c r="B2255" s="7"/>
      <c r="C2255" s="7"/>
      <c r="D2255" s="8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</row>
    <row r="2256" spans="1:25" ht="13" x14ac:dyDescent="0.15">
      <c r="A2256" s="7"/>
      <c r="B2256" s="7"/>
      <c r="C2256" s="7"/>
      <c r="D2256" s="8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</row>
    <row r="2257" spans="1:25" ht="13" x14ac:dyDescent="0.15">
      <c r="A2257" s="7"/>
      <c r="B2257" s="7"/>
      <c r="C2257" s="7"/>
      <c r="D2257" s="8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</row>
    <row r="2258" spans="1:25" ht="13" x14ac:dyDescent="0.15">
      <c r="A2258" s="7"/>
      <c r="B2258" s="7"/>
      <c r="C2258" s="7"/>
      <c r="D2258" s="8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</row>
    <row r="2259" spans="1:25" ht="13" x14ac:dyDescent="0.15">
      <c r="A2259" s="7"/>
      <c r="B2259" s="7"/>
      <c r="C2259" s="7"/>
      <c r="D2259" s="8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</row>
    <row r="2260" spans="1:25" ht="13" x14ac:dyDescent="0.15">
      <c r="A2260" s="7"/>
      <c r="B2260" s="7"/>
      <c r="C2260" s="7"/>
      <c r="D2260" s="8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</row>
    <row r="2261" spans="1:25" ht="13" x14ac:dyDescent="0.15">
      <c r="A2261" s="7"/>
      <c r="B2261" s="7"/>
      <c r="C2261" s="7"/>
      <c r="D2261" s="8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</row>
    <row r="2262" spans="1:25" ht="13" x14ac:dyDescent="0.15">
      <c r="A2262" s="7"/>
      <c r="B2262" s="7"/>
      <c r="C2262" s="7"/>
      <c r="D2262" s="8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</row>
    <row r="2263" spans="1:25" ht="13" x14ac:dyDescent="0.15">
      <c r="A2263" s="7"/>
      <c r="B2263" s="7"/>
      <c r="C2263" s="7"/>
      <c r="D2263" s="8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</row>
    <row r="2264" spans="1:25" ht="13" x14ac:dyDescent="0.15">
      <c r="A2264" s="7"/>
      <c r="B2264" s="7"/>
      <c r="C2264" s="7"/>
      <c r="D2264" s="8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</row>
    <row r="2265" spans="1:25" ht="13" x14ac:dyDescent="0.15">
      <c r="A2265" s="7"/>
      <c r="B2265" s="7"/>
      <c r="C2265" s="7"/>
      <c r="D2265" s="8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</row>
    <row r="2266" spans="1:25" ht="13" x14ac:dyDescent="0.15">
      <c r="A2266" s="7"/>
      <c r="B2266" s="7"/>
      <c r="C2266" s="7"/>
      <c r="D2266" s="8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</row>
    <row r="2267" spans="1:25" ht="13" x14ac:dyDescent="0.15">
      <c r="A2267" s="7"/>
      <c r="B2267" s="7"/>
      <c r="C2267" s="7"/>
      <c r="D2267" s="8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</row>
    <row r="2268" spans="1:25" ht="13" x14ac:dyDescent="0.15">
      <c r="A2268" s="7"/>
      <c r="B2268" s="7"/>
      <c r="C2268" s="7"/>
      <c r="D2268" s="8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</row>
    <row r="2269" spans="1:25" ht="13" x14ac:dyDescent="0.15">
      <c r="A2269" s="7"/>
      <c r="B2269" s="7"/>
      <c r="C2269" s="7"/>
      <c r="D2269" s="8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</row>
    <row r="2270" spans="1:25" ht="13" x14ac:dyDescent="0.15">
      <c r="A2270" s="7"/>
      <c r="B2270" s="7"/>
      <c r="C2270" s="7"/>
      <c r="D2270" s="8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</row>
    <row r="2271" spans="1:25" ht="13" x14ac:dyDescent="0.15">
      <c r="A2271" s="7"/>
      <c r="B2271" s="7"/>
      <c r="C2271" s="7"/>
      <c r="D2271" s="8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</row>
    <row r="2272" spans="1:25" ht="13" x14ac:dyDescent="0.15">
      <c r="A2272" s="7"/>
      <c r="B2272" s="7"/>
      <c r="C2272" s="7"/>
      <c r="D2272" s="8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</row>
    <row r="2273" spans="1:25" ht="13" x14ac:dyDescent="0.15">
      <c r="A2273" s="7"/>
      <c r="B2273" s="7"/>
      <c r="C2273" s="7"/>
      <c r="D2273" s="8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</row>
    <row r="2274" spans="1:25" ht="13" x14ac:dyDescent="0.15">
      <c r="A2274" s="7"/>
      <c r="B2274" s="7"/>
      <c r="C2274" s="7"/>
      <c r="D2274" s="8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</row>
    <row r="2275" spans="1:25" ht="13" x14ac:dyDescent="0.15">
      <c r="A2275" s="7"/>
      <c r="B2275" s="7"/>
      <c r="C2275" s="7"/>
      <c r="D2275" s="8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</row>
    <row r="2276" spans="1:25" ht="13" x14ac:dyDescent="0.15">
      <c r="A2276" s="7"/>
      <c r="B2276" s="7"/>
      <c r="C2276" s="7"/>
      <c r="D2276" s="8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</row>
    <row r="2277" spans="1:25" ht="13" x14ac:dyDescent="0.15">
      <c r="A2277" s="7"/>
      <c r="B2277" s="7"/>
      <c r="C2277" s="7"/>
      <c r="D2277" s="8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</row>
    <row r="2278" spans="1:25" ht="13" x14ac:dyDescent="0.15">
      <c r="A2278" s="7"/>
      <c r="B2278" s="7"/>
      <c r="C2278" s="7"/>
      <c r="D2278" s="8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</row>
    <row r="2279" spans="1:25" ht="13" x14ac:dyDescent="0.15">
      <c r="A2279" s="7"/>
      <c r="B2279" s="7"/>
      <c r="C2279" s="7"/>
      <c r="D2279" s="8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</row>
    <row r="2280" spans="1:25" ht="13" x14ac:dyDescent="0.15">
      <c r="A2280" s="7"/>
      <c r="B2280" s="7"/>
      <c r="C2280" s="7"/>
      <c r="D2280" s="8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</row>
    <row r="2281" spans="1:25" ht="13" x14ac:dyDescent="0.15">
      <c r="A2281" s="7"/>
      <c r="B2281" s="7"/>
      <c r="C2281" s="7"/>
      <c r="D2281" s="8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</row>
    <row r="2282" spans="1:25" ht="13" x14ac:dyDescent="0.15">
      <c r="A2282" s="7"/>
      <c r="B2282" s="7"/>
      <c r="C2282" s="7"/>
      <c r="D2282" s="8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</row>
    <row r="2283" spans="1:25" ht="13" x14ac:dyDescent="0.15">
      <c r="A2283" s="7"/>
      <c r="B2283" s="7"/>
      <c r="C2283" s="7"/>
      <c r="D2283" s="8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</row>
    <row r="2284" spans="1:25" ht="13" x14ac:dyDescent="0.15">
      <c r="A2284" s="7"/>
      <c r="B2284" s="7"/>
      <c r="C2284" s="7"/>
      <c r="D2284" s="8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</row>
    <row r="2285" spans="1:25" ht="13" x14ac:dyDescent="0.15">
      <c r="A2285" s="7"/>
      <c r="B2285" s="7"/>
      <c r="C2285" s="7"/>
      <c r="D2285" s="8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</row>
    <row r="2286" spans="1:25" ht="13" x14ac:dyDescent="0.15">
      <c r="A2286" s="7"/>
      <c r="B2286" s="7"/>
      <c r="C2286" s="7"/>
      <c r="D2286" s="8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</row>
    <row r="2287" spans="1:25" ht="13" x14ac:dyDescent="0.15">
      <c r="A2287" s="7"/>
      <c r="B2287" s="7"/>
      <c r="C2287" s="7"/>
      <c r="D2287" s="8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</row>
    <row r="2288" spans="1:25" ht="13" x14ac:dyDescent="0.15">
      <c r="A2288" s="7"/>
      <c r="B2288" s="7"/>
      <c r="C2288" s="7"/>
      <c r="D2288" s="8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</row>
    <row r="2289" spans="1:25" ht="13" x14ac:dyDescent="0.15">
      <c r="A2289" s="7"/>
      <c r="B2289" s="7"/>
      <c r="C2289" s="7"/>
      <c r="D2289" s="8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</row>
    <row r="2290" spans="1:25" ht="13" x14ac:dyDescent="0.15">
      <c r="A2290" s="7"/>
      <c r="B2290" s="7"/>
      <c r="C2290" s="7"/>
      <c r="D2290" s="8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</row>
    <row r="2291" spans="1:25" ht="13" x14ac:dyDescent="0.15">
      <c r="A2291" s="7"/>
      <c r="B2291" s="7"/>
      <c r="C2291" s="7"/>
      <c r="D2291" s="8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</row>
    <row r="2292" spans="1:25" ht="13" x14ac:dyDescent="0.15">
      <c r="A2292" s="7"/>
      <c r="B2292" s="7"/>
      <c r="C2292" s="7"/>
      <c r="D2292" s="8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</row>
    <row r="2293" spans="1:25" ht="13" x14ac:dyDescent="0.15">
      <c r="A2293" s="7"/>
      <c r="B2293" s="7"/>
      <c r="C2293" s="7"/>
      <c r="D2293" s="8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</row>
    <row r="2294" spans="1:25" ht="13" x14ac:dyDescent="0.15">
      <c r="A2294" s="7"/>
      <c r="B2294" s="7"/>
      <c r="C2294" s="7"/>
      <c r="D2294" s="8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</row>
    <row r="2295" spans="1:25" ht="13" x14ac:dyDescent="0.15">
      <c r="A2295" s="7"/>
      <c r="B2295" s="7"/>
      <c r="C2295" s="7"/>
      <c r="D2295" s="8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</row>
    <row r="2296" spans="1:25" ht="13" x14ac:dyDescent="0.15">
      <c r="A2296" s="7"/>
      <c r="B2296" s="7"/>
      <c r="C2296" s="7"/>
      <c r="D2296" s="8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</row>
    <row r="2297" spans="1:25" ht="13" x14ac:dyDescent="0.15">
      <c r="A2297" s="7"/>
      <c r="B2297" s="7"/>
      <c r="C2297" s="7"/>
      <c r="D2297" s="8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</row>
    <row r="2298" spans="1:25" ht="13" x14ac:dyDescent="0.15">
      <c r="A2298" s="7"/>
      <c r="B2298" s="7"/>
      <c r="C2298" s="7"/>
      <c r="D2298" s="8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</row>
    <row r="2299" spans="1:25" ht="13" x14ac:dyDescent="0.15">
      <c r="A2299" s="7"/>
      <c r="B2299" s="7"/>
      <c r="C2299" s="7"/>
      <c r="D2299" s="8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</row>
    <row r="2300" spans="1:25" ht="13" x14ac:dyDescent="0.15">
      <c r="A2300" s="7"/>
      <c r="B2300" s="7"/>
      <c r="C2300" s="7"/>
      <c r="D2300" s="8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</row>
    <row r="2301" spans="1:25" ht="13" x14ac:dyDescent="0.15">
      <c r="A2301" s="7"/>
      <c r="B2301" s="7"/>
      <c r="C2301" s="7"/>
      <c r="D2301" s="8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</row>
    <row r="2302" spans="1:25" ht="13" x14ac:dyDescent="0.15">
      <c r="A2302" s="7"/>
      <c r="B2302" s="7"/>
      <c r="C2302" s="7"/>
      <c r="D2302" s="8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</row>
    <row r="2303" spans="1:25" ht="13" x14ac:dyDescent="0.15">
      <c r="A2303" s="7"/>
      <c r="B2303" s="7"/>
      <c r="C2303" s="7"/>
      <c r="D2303" s="8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</row>
    <row r="2304" spans="1:25" ht="13" x14ac:dyDescent="0.15">
      <c r="A2304" s="7"/>
      <c r="B2304" s="7"/>
      <c r="C2304" s="7"/>
      <c r="D2304" s="8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</row>
    <row r="2305" spans="1:25" ht="13" x14ac:dyDescent="0.15">
      <c r="A2305" s="7"/>
      <c r="B2305" s="7"/>
      <c r="C2305" s="7"/>
      <c r="D2305" s="8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</row>
    <row r="2306" spans="1:25" ht="13" x14ac:dyDescent="0.15">
      <c r="A2306" s="7"/>
      <c r="B2306" s="7"/>
      <c r="C2306" s="7"/>
      <c r="D2306" s="8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</row>
    <row r="2307" spans="1:25" ht="13" x14ac:dyDescent="0.15">
      <c r="A2307" s="7"/>
      <c r="B2307" s="7"/>
      <c r="C2307" s="7"/>
      <c r="D2307" s="8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</row>
    <row r="2308" spans="1:25" ht="13" x14ac:dyDescent="0.15">
      <c r="A2308" s="7"/>
      <c r="B2308" s="7"/>
      <c r="C2308" s="7"/>
      <c r="D2308" s="8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</row>
    <row r="2309" spans="1:25" ht="13" x14ac:dyDescent="0.15">
      <c r="A2309" s="7"/>
      <c r="B2309" s="7"/>
      <c r="C2309" s="7"/>
      <c r="D2309" s="8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</row>
    <row r="2310" spans="1:25" ht="13" x14ac:dyDescent="0.15">
      <c r="A2310" s="7"/>
      <c r="B2310" s="7"/>
      <c r="C2310" s="7"/>
      <c r="D2310" s="8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</row>
    <row r="2311" spans="1:25" ht="13" x14ac:dyDescent="0.15">
      <c r="A2311" s="7"/>
      <c r="B2311" s="7"/>
      <c r="C2311" s="7"/>
      <c r="D2311" s="8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</row>
    <row r="2312" spans="1:25" ht="13" x14ac:dyDescent="0.15">
      <c r="A2312" s="7"/>
      <c r="B2312" s="7"/>
      <c r="C2312" s="7"/>
      <c r="D2312" s="8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</row>
    <row r="2313" spans="1:25" ht="13" x14ac:dyDescent="0.15">
      <c r="A2313" s="7"/>
      <c r="B2313" s="7"/>
      <c r="C2313" s="7"/>
      <c r="D2313" s="8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</row>
    <row r="2314" spans="1:25" ht="13" x14ac:dyDescent="0.15">
      <c r="A2314" s="7"/>
      <c r="B2314" s="7"/>
      <c r="C2314" s="7"/>
      <c r="D2314" s="8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</row>
    <row r="2315" spans="1:25" ht="13" x14ac:dyDescent="0.15">
      <c r="A2315" s="7"/>
      <c r="B2315" s="7"/>
      <c r="C2315" s="7"/>
      <c r="D2315" s="8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</row>
    <row r="2316" spans="1:25" ht="13" x14ac:dyDescent="0.15">
      <c r="A2316" s="7"/>
      <c r="B2316" s="7"/>
      <c r="C2316" s="7"/>
      <c r="D2316" s="8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</row>
    <row r="2317" spans="1:25" ht="13" x14ac:dyDescent="0.15">
      <c r="A2317" s="7"/>
      <c r="B2317" s="7"/>
      <c r="C2317" s="7"/>
      <c r="D2317" s="8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</row>
    <row r="2318" spans="1:25" ht="13" x14ac:dyDescent="0.15">
      <c r="A2318" s="7"/>
      <c r="B2318" s="7"/>
      <c r="C2318" s="7"/>
      <c r="D2318" s="8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</row>
    <row r="2319" spans="1:25" ht="13" x14ac:dyDescent="0.15">
      <c r="A2319" s="7"/>
      <c r="B2319" s="7"/>
      <c r="C2319" s="7"/>
      <c r="D2319" s="8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</row>
    <row r="2320" spans="1:25" ht="13" x14ac:dyDescent="0.15">
      <c r="A2320" s="7"/>
      <c r="B2320" s="7"/>
      <c r="C2320" s="7"/>
      <c r="D2320" s="8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</row>
    <row r="2321" spans="1:25" ht="13" x14ac:dyDescent="0.15">
      <c r="A2321" s="7"/>
      <c r="B2321" s="7"/>
      <c r="C2321" s="7"/>
      <c r="D2321" s="8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</row>
    <row r="2322" spans="1:25" ht="13" x14ac:dyDescent="0.15">
      <c r="A2322" s="7"/>
      <c r="B2322" s="7"/>
      <c r="C2322" s="7"/>
      <c r="D2322" s="8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</row>
    <row r="2323" spans="1:25" ht="13" x14ac:dyDescent="0.15">
      <c r="A2323" s="7"/>
      <c r="B2323" s="7"/>
      <c r="C2323" s="7"/>
      <c r="D2323" s="8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</row>
    <row r="2324" spans="1:25" ht="13" x14ac:dyDescent="0.15">
      <c r="A2324" s="7"/>
      <c r="B2324" s="7"/>
      <c r="C2324" s="7"/>
      <c r="D2324" s="8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</row>
    <row r="2325" spans="1:25" ht="13" x14ac:dyDescent="0.15">
      <c r="A2325" s="7"/>
      <c r="B2325" s="7"/>
      <c r="C2325" s="7"/>
      <c r="D2325" s="8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</row>
    <row r="2326" spans="1:25" ht="13" x14ac:dyDescent="0.15">
      <c r="A2326" s="7"/>
      <c r="B2326" s="7"/>
      <c r="C2326" s="7"/>
      <c r="D2326" s="8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</row>
    <row r="2327" spans="1:25" ht="13" x14ac:dyDescent="0.15">
      <c r="A2327" s="7"/>
      <c r="B2327" s="7"/>
      <c r="C2327" s="7"/>
      <c r="D2327" s="8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</row>
    <row r="2328" spans="1:25" ht="13" x14ac:dyDescent="0.15">
      <c r="A2328" s="7"/>
      <c r="B2328" s="7"/>
      <c r="C2328" s="7"/>
      <c r="D2328" s="8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</row>
    <row r="2329" spans="1:25" ht="13" x14ac:dyDescent="0.15">
      <c r="A2329" s="7"/>
      <c r="B2329" s="7"/>
      <c r="C2329" s="7"/>
      <c r="D2329" s="8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</row>
    <row r="2330" spans="1:25" ht="13" x14ac:dyDescent="0.15">
      <c r="A2330" s="7"/>
      <c r="B2330" s="7"/>
      <c r="C2330" s="7"/>
      <c r="D2330" s="8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</row>
    <row r="2331" spans="1:25" ht="13" x14ac:dyDescent="0.15">
      <c r="A2331" s="7"/>
      <c r="B2331" s="7"/>
      <c r="C2331" s="7"/>
      <c r="D2331" s="8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</row>
    <row r="2332" spans="1:25" ht="13" x14ac:dyDescent="0.15">
      <c r="A2332" s="7"/>
      <c r="B2332" s="7"/>
      <c r="C2332" s="7"/>
      <c r="D2332" s="8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</row>
    <row r="2333" spans="1:25" ht="13" x14ac:dyDescent="0.15">
      <c r="A2333" s="7"/>
      <c r="B2333" s="7"/>
      <c r="C2333" s="7"/>
      <c r="D2333" s="8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</row>
    <row r="2334" spans="1:25" ht="13" x14ac:dyDescent="0.15">
      <c r="A2334" s="7"/>
      <c r="B2334" s="7"/>
      <c r="C2334" s="7"/>
      <c r="D2334" s="8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</row>
    <row r="2335" spans="1:25" ht="13" x14ac:dyDescent="0.15">
      <c r="A2335" s="7"/>
      <c r="B2335" s="7"/>
      <c r="C2335" s="7"/>
      <c r="D2335" s="8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</row>
    <row r="2336" spans="1:25" ht="13" x14ac:dyDescent="0.15">
      <c r="A2336" s="7"/>
      <c r="B2336" s="7"/>
      <c r="C2336" s="7"/>
      <c r="D2336" s="8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</row>
    <row r="2337" spans="1:25" ht="13" x14ac:dyDescent="0.15">
      <c r="A2337" s="7"/>
      <c r="B2337" s="7"/>
      <c r="C2337" s="7"/>
      <c r="D2337" s="8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</row>
    <row r="2338" spans="1:25" ht="13" x14ac:dyDescent="0.15">
      <c r="A2338" s="7"/>
      <c r="B2338" s="7"/>
      <c r="C2338" s="7"/>
      <c r="D2338" s="8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</row>
    <row r="2339" spans="1:25" ht="13" x14ac:dyDescent="0.15">
      <c r="A2339" s="7"/>
      <c r="B2339" s="7"/>
      <c r="C2339" s="7"/>
      <c r="D2339" s="8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</row>
    <row r="2340" spans="1:25" ht="13" x14ac:dyDescent="0.15">
      <c r="A2340" s="7"/>
      <c r="B2340" s="7"/>
      <c r="C2340" s="7"/>
      <c r="D2340" s="8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</row>
    <row r="2341" spans="1:25" ht="13" x14ac:dyDescent="0.15">
      <c r="A2341" s="7"/>
      <c r="B2341" s="7"/>
      <c r="C2341" s="7"/>
      <c r="D2341" s="8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</row>
    <row r="2342" spans="1:25" ht="13" x14ac:dyDescent="0.15">
      <c r="A2342" s="7"/>
      <c r="B2342" s="7"/>
      <c r="C2342" s="7"/>
      <c r="D2342" s="8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</row>
    <row r="2343" spans="1:25" ht="13" x14ac:dyDescent="0.15">
      <c r="A2343" s="7"/>
      <c r="B2343" s="7"/>
      <c r="C2343" s="7"/>
      <c r="D2343" s="8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</row>
    <row r="2344" spans="1:25" ht="13" x14ac:dyDescent="0.15">
      <c r="A2344" s="7"/>
      <c r="B2344" s="7"/>
      <c r="C2344" s="7"/>
      <c r="D2344" s="8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</row>
    <row r="2345" spans="1:25" ht="13" x14ac:dyDescent="0.15">
      <c r="A2345" s="7"/>
      <c r="B2345" s="7"/>
      <c r="C2345" s="7"/>
      <c r="D2345" s="8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</row>
    <row r="2346" spans="1:25" ht="13" x14ac:dyDescent="0.15">
      <c r="A2346" s="7"/>
      <c r="B2346" s="7"/>
      <c r="C2346" s="7"/>
      <c r="D2346" s="8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</row>
    <row r="2347" spans="1:25" ht="13" x14ac:dyDescent="0.15">
      <c r="A2347" s="7"/>
      <c r="B2347" s="7"/>
      <c r="C2347" s="7"/>
      <c r="D2347" s="8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</row>
    <row r="2348" spans="1:25" ht="13" x14ac:dyDescent="0.15">
      <c r="A2348" s="7"/>
      <c r="B2348" s="7"/>
      <c r="C2348" s="7"/>
      <c r="D2348" s="8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</row>
    <row r="2349" spans="1:25" ht="13" x14ac:dyDescent="0.15">
      <c r="A2349" s="7"/>
      <c r="B2349" s="7"/>
      <c r="C2349" s="7"/>
      <c r="D2349" s="8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</row>
    <row r="2350" spans="1:25" ht="13" x14ac:dyDescent="0.15">
      <c r="A2350" s="7"/>
      <c r="B2350" s="7"/>
      <c r="C2350" s="7"/>
      <c r="D2350" s="8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</row>
    <row r="2351" spans="1:25" ht="13" x14ac:dyDescent="0.15">
      <c r="A2351" s="7"/>
      <c r="B2351" s="7"/>
      <c r="C2351" s="7"/>
      <c r="D2351" s="8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</row>
    <row r="2352" spans="1:25" ht="13" x14ac:dyDescent="0.15">
      <c r="A2352" s="7"/>
      <c r="B2352" s="7"/>
      <c r="C2352" s="7"/>
      <c r="D2352" s="8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</row>
    <row r="2353" spans="1:25" ht="13" x14ac:dyDescent="0.15">
      <c r="A2353" s="7"/>
      <c r="B2353" s="7"/>
      <c r="C2353" s="7"/>
      <c r="D2353" s="8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</row>
    <row r="2354" spans="1:25" ht="13" x14ac:dyDescent="0.15">
      <c r="A2354" s="7"/>
      <c r="B2354" s="7"/>
      <c r="C2354" s="7"/>
      <c r="D2354" s="8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</row>
    <row r="2355" spans="1:25" ht="13" x14ac:dyDescent="0.15">
      <c r="A2355" s="7"/>
      <c r="B2355" s="7"/>
      <c r="C2355" s="7"/>
      <c r="D2355" s="8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</row>
    <row r="2356" spans="1:25" ht="13" x14ac:dyDescent="0.15">
      <c r="A2356" s="7"/>
      <c r="B2356" s="7"/>
      <c r="C2356" s="7"/>
      <c r="D2356" s="8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</row>
    <row r="2357" spans="1:25" ht="13" x14ac:dyDescent="0.15">
      <c r="A2357" s="7"/>
      <c r="B2357" s="7"/>
      <c r="C2357" s="7"/>
      <c r="D2357" s="8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</row>
    <row r="2358" spans="1:25" ht="13" x14ac:dyDescent="0.15">
      <c r="A2358" s="7"/>
      <c r="B2358" s="7"/>
      <c r="C2358" s="7"/>
      <c r="D2358" s="8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</row>
    <row r="2359" spans="1:25" ht="13" x14ac:dyDescent="0.15">
      <c r="A2359" s="7"/>
      <c r="B2359" s="7"/>
      <c r="C2359" s="7"/>
      <c r="D2359" s="8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</row>
    <row r="2360" spans="1:25" ht="13" x14ac:dyDescent="0.15">
      <c r="A2360" s="7"/>
      <c r="B2360" s="7"/>
      <c r="C2360" s="7"/>
      <c r="D2360" s="8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</row>
    <row r="2361" spans="1:25" ht="13" x14ac:dyDescent="0.15">
      <c r="A2361" s="7"/>
      <c r="B2361" s="7"/>
      <c r="C2361" s="7"/>
      <c r="D2361" s="8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</row>
    <row r="2362" spans="1:25" ht="13" x14ac:dyDescent="0.15">
      <c r="A2362" s="7"/>
      <c r="B2362" s="7"/>
      <c r="C2362" s="7"/>
      <c r="D2362" s="8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</row>
    <row r="2363" spans="1:25" ht="13" x14ac:dyDescent="0.15">
      <c r="A2363" s="7"/>
      <c r="B2363" s="7"/>
      <c r="C2363" s="7"/>
      <c r="D2363" s="8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</row>
    <row r="2364" spans="1:25" ht="13" x14ac:dyDescent="0.15">
      <c r="A2364" s="7"/>
      <c r="B2364" s="7"/>
      <c r="C2364" s="7"/>
      <c r="D2364" s="8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</row>
    <row r="2365" spans="1:25" ht="13" x14ac:dyDescent="0.15">
      <c r="A2365" s="7"/>
      <c r="B2365" s="7"/>
      <c r="C2365" s="7"/>
      <c r="D2365" s="8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</row>
    <row r="2366" spans="1:25" ht="13" x14ac:dyDescent="0.15">
      <c r="A2366" s="7"/>
      <c r="B2366" s="7"/>
      <c r="C2366" s="7"/>
      <c r="D2366" s="8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</row>
    <row r="2367" spans="1:25" ht="13" x14ac:dyDescent="0.15">
      <c r="A2367" s="7"/>
      <c r="B2367" s="7"/>
      <c r="C2367" s="7"/>
      <c r="D2367" s="8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</row>
    <row r="2368" spans="1:25" ht="13" x14ac:dyDescent="0.15">
      <c r="A2368" s="7"/>
      <c r="B2368" s="7"/>
      <c r="C2368" s="7"/>
      <c r="D2368" s="8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</row>
    <row r="2369" spans="1:25" ht="13" x14ac:dyDescent="0.15">
      <c r="A2369" s="7"/>
      <c r="B2369" s="7"/>
      <c r="C2369" s="7"/>
      <c r="D2369" s="8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</row>
    <row r="2370" spans="1:25" ht="13" x14ac:dyDescent="0.15">
      <c r="A2370" s="7"/>
      <c r="B2370" s="7"/>
      <c r="C2370" s="7"/>
      <c r="D2370" s="8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</row>
    <row r="2371" spans="1:25" ht="13" x14ac:dyDescent="0.15">
      <c r="A2371" s="7"/>
      <c r="B2371" s="7"/>
      <c r="C2371" s="7"/>
      <c r="D2371" s="8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</row>
    <row r="2372" spans="1:25" ht="13" x14ac:dyDescent="0.15">
      <c r="A2372" s="7"/>
      <c r="B2372" s="7"/>
      <c r="C2372" s="7"/>
      <c r="D2372" s="8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</row>
    <row r="2373" spans="1:25" ht="13" x14ac:dyDescent="0.15">
      <c r="A2373" s="7"/>
      <c r="B2373" s="7"/>
      <c r="C2373" s="7"/>
      <c r="D2373" s="8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</row>
    <row r="2374" spans="1:25" ht="13" x14ac:dyDescent="0.15">
      <c r="A2374" s="7"/>
      <c r="B2374" s="7"/>
      <c r="C2374" s="7"/>
      <c r="D2374" s="8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</row>
    <row r="2375" spans="1:25" ht="13" x14ac:dyDescent="0.15">
      <c r="A2375" s="7"/>
      <c r="B2375" s="7"/>
      <c r="C2375" s="7"/>
      <c r="D2375" s="8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</row>
    <row r="2376" spans="1:25" ht="13" x14ac:dyDescent="0.15">
      <c r="A2376" s="7"/>
      <c r="B2376" s="7"/>
      <c r="C2376" s="7"/>
      <c r="D2376" s="8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</row>
    <row r="2377" spans="1:25" ht="13" x14ac:dyDescent="0.15">
      <c r="A2377" s="7"/>
      <c r="B2377" s="7"/>
      <c r="C2377" s="7"/>
      <c r="D2377" s="8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</row>
    <row r="2378" spans="1:25" ht="13" x14ac:dyDescent="0.15">
      <c r="A2378" s="7"/>
      <c r="B2378" s="7"/>
      <c r="C2378" s="7"/>
      <c r="D2378" s="8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</row>
    <row r="2379" spans="1:25" ht="13" x14ac:dyDescent="0.15">
      <c r="A2379" s="7"/>
      <c r="B2379" s="7"/>
      <c r="C2379" s="7"/>
      <c r="D2379" s="8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</row>
    <row r="2380" spans="1:25" ht="13" x14ac:dyDescent="0.15">
      <c r="A2380" s="7"/>
      <c r="B2380" s="7"/>
      <c r="C2380" s="7"/>
      <c r="D2380" s="8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</row>
    <row r="2381" spans="1:25" ht="13" x14ac:dyDescent="0.15">
      <c r="A2381" s="7"/>
      <c r="B2381" s="7"/>
      <c r="C2381" s="7"/>
      <c r="D2381" s="8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</row>
    <row r="2382" spans="1:25" ht="13" x14ac:dyDescent="0.15">
      <c r="A2382" s="7"/>
      <c r="B2382" s="7"/>
      <c r="C2382" s="7"/>
      <c r="D2382" s="8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</row>
    <row r="2383" spans="1:25" ht="13" x14ac:dyDescent="0.15">
      <c r="A2383" s="7"/>
      <c r="B2383" s="7"/>
      <c r="C2383" s="7"/>
      <c r="D2383" s="8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</row>
    <row r="2384" spans="1:25" ht="13" x14ac:dyDescent="0.15">
      <c r="A2384" s="7"/>
      <c r="B2384" s="7"/>
      <c r="C2384" s="7"/>
      <c r="D2384" s="8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</row>
    <row r="2385" spans="1:25" ht="13" x14ac:dyDescent="0.15">
      <c r="A2385" s="7"/>
      <c r="B2385" s="7"/>
      <c r="C2385" s="7"/>
      <c r="D2385" s="8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</row>
    <row r="2386" spans="1:25" ht="13" x14ac:dyDescent="0.15">
      <c r="A2386" s="7"/>
      <c r="B2386" s="7"/>
      <c r="C2386" s="7"/>
      <c r="D2386" s="8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</row>
    <row r="2387" spans="1:25" ht="13" x14ac:dyDescent="0.15">
      <c r="A2387" s="7"/>
      <c r="B2387" s="7"/>
      <c r="C2387" s="7"/>
      <c r="D2387" s="8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</row>
    <row r="2388" spans="1:25" ht="13" x14ac:dyDescent="0.15">
      <c r="A2388" s="7"/>
      <c r="B2388" s="7"/>
      <c r="C2388" s="7"/>
      <c r="D2388" s="8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</row>
    <row r="2389" spans="1:25" ht="13" x14ac:dyDescent="0.15">
      <c r="A2389" s="7"/>
      <c r="B2389" s="7"/>
      <c r="C2389" s="7"/>
      <c r="D2389" s="8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</row>
    <row r="2390" spans="1:25" ht="13" x14ac:dyDescent="0.15">
      <c r="A2390" s="7"/>
      <c r="B2390" s="7"/>
      <c r="C2390" s="7"/>
      <c r="D2390" s="8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</row>
    <row r="2391" spans="1:25" ht="13" x14ac:dyDescent="0.15">
      <c r="A2391" s="7"/>
      <c r="B2391" s="7"/>
      <c r="C2391" s="7"/>
      <c r="D2391" s="8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</row>
    <row r="2392" spans="1:25" ht="13" x14ac:dyDescent="0.15">
      <c r="A2392" s="7"/>
      <c r="B2392" s="7"/>
      <c r="C2392" s="7"/>
      <c r="D2392" s="8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</row>
    <row r="2393" spans="1:25" ht="13" x14ac:dyDescent="0.15">
      <c r="A2393" s="7"/>
      <c r="B2393" s="7"/>
      <c r="C2393" s="7"/>
      <c r="D2393" s="8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</row>
    <row r="2394" spans="1:25" ht="13" x14ac:dyDescent="0.15">
      <c r="A2394" s="7"/>
      <c r="B2394" s="7"/>
      <c r="C2394" s="7"/>
      <c r="D2394" s="8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</row>
    <row r="2395" spans="1:25" ht="13" x14ac:dyDescent="0.15">
      <c r="A2395" s="7"/>
      <c r="B2395" s="7"/>
      <c r="C2395" s="7"/>
      <c r="D2395" s="8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</row>
    <row r="2396" spans="1:25" ht="13" x14ac:dyDescent="0.15">
      <c r="A2396" s="7"/>
      <c r="B2396" s="7"/>
      <c r="C2396" s="7"/>
      <c r="D2396" s="8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</row>
    <row r="2397" spans="1:25" ht="13" x14ac:dyDescent="0.15">
      <c r="A2397" s="7"/>
      <c r="B2397" s="7"/>
      <c r="C2397" s="7"/>
      <c r="D2397" s="8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</row>
    <row r="2398" spans="1:25" ht="13" x14ac:dyDescent="0.15">
      <c r="A2398" s="7"/>
      <c r="B2398" s="7"/>
      <c r="C2398" s="7"/>
      <c r="D2398" s="8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</row>
    <row r="2399" spans="1:25" ht="13" x14ac:dyDescent="0.15">
      <c r="A2399" s="7"/>
      <c r="B2399" s="7"/>
      <c r="C2399" s="7"/>
      <c r="D2399" s="8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</row>
    <row r="2400" spans="1:25" ht="13" x14ac:dyDescent="0.15">
      <c r="A2400" s="7"/>
      <c r="B2400" s="7"/>
      <c r="C2400" s="7"/>
      <c r="D2400" s="8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</row>
    <row r="2401" spans="1:25" ht="13" x14ac:dyDescent="0.15">
      <c r="A2401" s="7"/>
      <c r="B2401" s="7"/>
      <c r="C2401" s="7"/>
      <c r="D2401" s="8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</row>
    <row r="2402" spans="1:25" ht="13" x14ac:dyDescent="0.15">
      <c r="A2402" s="7"/>
      <c r="B2402" s="7"/>
      <c r="C2402" s="7"/>
      <c r="D2402" s="8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</row>
    <row r="2403" spans="1:25" ht="13" x14ac:dyDescent="0.15">
      <c r="A2403" s="7"/>
      <c r="B2403" s="7"/>
      <c r="C2403" s="7"/>
      <c r="D2403" s="8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</row>
    <row r="2404" spans="1:25" ht="13" x14ac:dyDescent="0.15">
      <c r="A2404" s="7"/>
      <c r="B2404" s="7"/>
      <c r="C2404" s="7"/>
      <c r="D2404" s="8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</row>
    <row r="2405" spans="1:25" ht="13" x14ac:dyDescent="0.15">
      <c r="A2405" s="7"/>
      <c r="B2405" s="7"/>
      <c r="C2405" s="7"/>
      <c r="D2405" s="8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</row>
    <row r="2406" spans="1:25" ht="13" x14ac:dyDescent="0.15">
      <c r="A2406" s="7"/>
      <c r="B2406" s="7"/>
      <c r="C2406" s="7"/>
      <c r="D2406" s="8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</row>
    <row r="2407" spans="1:25" ht="13" x14ac:dyDescent="0.15">
      <c r="A2407" s="7"/>
      <c r="B2407" s="7"/>
      <c r="C2407" s="7"/>
      <c r="D2407" s="8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</row>
    <row r="2408" spans="1:25" ht="13" x14ac:dyDescent="0.15">
      <c r="A2408" s="7"/>
      <c r="B2408" s="7"/>
      <c r="C2408" s="7"/>
      <c r="D2408" s="8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</row>
    <row r="2409" spans="1:25" ht="13" x14ac:dyDescent="0.15">
      <c r="A2409" s="7"/>
      <c r="B2409" s="7"/>
      <c r="C2409" s="7"/>
      <c r="D2409" s="8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</row>
    <row r="2410" spans="1:25" ht="13" x14ac:dyDescent="0.15">
      <c r="A2410" s="7"/>
      <c r="B2410" s="7"/>
      <c r="C2410" s="7"/>
      <c r="D2410" s="8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</row>
    <row r="2411" spans="1:25" ht="13" x14ac:dyDescent="0.15">
      <c r="A2411" s="7"/>
      <c r="B2411" s="7"/>
      <c r="C2411" s="7"/>
      <c r="D2411" s="8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</row>
    <row r="2412" spans="1:25" ht="13" x14ac:dyDescent="0.15">
      <c r="A2412" s="7"/>
      <c r="B2412" s="7"/>
      <c r="C2412" s="7"/>
      <c r="D2412" s="8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</row>
    <row r="2413" spans="1:25" ht="13" x14ac:dyDescent="0.15">
      <c r="A2413" s="7"/>
      <c r="B2413" s="7"/>
      <c r="C2413" s="7"/>
      <c r="D2413" s="8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</row>
    <row r="2414" spans="1:25" ht="13" x14ac:dyDescent="0.15">
      <c r="A2414" s="7"/>
      <c r="B2414" s="7"/>
      <c r="C2414" s="7"/>
      <c r="D2414" s="8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</row>
    <row r="2415" spans="1:25" ht="13" x14ac:dyDescent="0.15">
      <c r="A2415" s="7"/>
      <c r="B2415" s="7"/>
      <c r="C2415" s="7"/>
      <c r="D2415" s="8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</row>
    <row r="2416" spans="1:25" ht="13" x14ac:dyDescent="0.15">
      <c r="A2416" s="7"/>
      <c r="B2416" s="7"/>
      <c r="C2416" s="7"/>
      <c r="D2416" s="8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</row>
    <row r="2417" spans="1:25" ht="13" x14ac:dyDescent="0.15">
      <c r="A2417" s="7"/>
      <c r="B2417" s="7"/>
      <c r="C2417" s="7"/>
      <c r="D2417" s="8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</row>
    <row r="2418" spans="1:25" ht="13" x14ac:dyDescent="0.15">
      <c r="A2418" s="7"/>
      <c r="B2418" s="7"/>
      <c r="C2418" s="7"/>
      <c r="D2418" s="8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</row>
    <row r="2419" spans="1:25" ht="13" x14ac:dyDescent="0.15">
      <c r="A2419" s="7"/>
      <c r="B2419" s="7"/>
      <c r="C2419" s="7"/>
      <c r="D2419" s="8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</row>
    <row r="2420" spans="1:25" ht="13" x14ac:dyDescent="0.15">
      <c r="A2420" s="7"/>
      <c r="B2420" s="7"/>
      <c r="C2420" s="7"/>
      <c r="D2420" s="8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</row>
    <row r="2421" spans="1:25" ht="13" x14ac:dyDescent="0.15">
      <c r="A2421" s="7"/>
      <c r="B2421" s="7"/>
      <c r="C2421" s="7"/>
      <c r="D2421" s="8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</row>
    <row r="2422" spans="1:25" ht="13" x14ac:dyDescent="0.15">
      <c r="A2422" s="7"/>
      <c r="B2422" s="7"/>
      <c r="C2422" s="7"/>
      <c r="D2422" s="8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</row>
    <row r="2423" spans="1:25" ht="13" x14ac:dyDescent="0.15">
      <c r="A2423" s="7"/>
      <c r="B2423" s="7"/>
      <c r="C2423" s="7"/>
      <c r="D2423" s="8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</row>
    <row r="2424" spans="1:25" ht="13" x14ac:dyDescent="0.15">
      <c r="A2424" s="7"/>
      <c r="B2424" s="7"/>
      <c r="C2424" s="7"/>
      <c r="D2424" s="8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</row>
    <row r="2425" spans="1:25" ht="13" x14ac:dyDescent="0.15">
      <c r="A2425" s="7"/>
      <c r="B2425" s="7"/>
      <c r="C2425" s="7"/>
      <c r="D2425" s="8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</row>
    <row r="2426" spans="1:25" ht="13" x14ac:dyDescent="0.15">
      <c r="A2426" s="7"/>
      <c r="B2426" s="7"/>
      <c r="C2426" s="7"/>
      <c r="D2426" s="8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</row>
    <row r="2427" spans="1:25" ht="13" x14ac:dyDescent="0.15">
      <c r="A2427" s="7"/>
      <c r="B2427" s="7"/>
      <c r="C2427" s="7"/>
      <c r="D2427" s="8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</row>
    <row r="2428" spans="1:25" ht="13" x14ac:dyDescent="0.15">
      <c r="A2428" s="7"/>
      <c r="B2428" s="7"/>
      <c r="C2428" s="7"/>
      <c r="D2428" s="8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</row>
    <row r="2429" spans="1:25" ht="13" x14ac:dyDescent="0.15">
      <c r="A2429" s="7"/>
      <c r="B2429" s="7"/>
      <c r="C2429" s="7"/>
      <c r="D2429" s="8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</row>
    <row r="2430" spans="1:25" ht="13" x14ac:dyDescent="0.15">
      <c r="A2430" s="7"/>
      <c r="B2430" s="7"/>
      <c r="C2430" s="7"/>
      <c r="D2430" s="8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</row>
    <row r="2431" spans="1:25" ht="13" x14ac:dyDescent="0.15">
      <c r="A2431" s="7"/>
      <c r="B2431" s="7"/>
      <c r="C2431" s="7"/>
      <c r="D2431" s="8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</row>
    <row r="2432" spans="1:25" ht="13" x14ac:dyDescent="0.15">
      <c r="A2432" s="7"/>
      <c r="B2432" s="7"/>
      <c r="C2432" s="7"/>
      <c r="D2432" s="8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</row>
    <row r="2433" spans="1:25" ht="13" x14ac:dyDescent="0.15">
      <c r="A2433" s="7"/>
      <c r="B2433" s="7"/>
      <c r="C2433" s="7"/>
      <c r="D2433" s="8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</row>
    <row r="2434" spans="1:25" ht="13" x14ac:dyDescent="0.15">
      <c r="A2434" s="7"/>
      <c r="B2434" s="7"/>
      <c r="C2434" s="7"/>
      <c r="D2434" s="8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</row>
    <row r="2435" spans="1:25" ht="13" x14ac:dyDescent="0.15">
      <c r="A2435" s="7"/>
      <c r="B2435" s="7"/>
      <c r="C2435" s="7"/>
      <c r="D2435" s="8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</row>
    <row r="2436" spans="1:25" ht="13" x14ac:dyDescent="0.15">
      <c r="A2436" s="7"/>
      <c r="B2436" s="7"/>
      <c r="C2436" s="7"/>
      <c r="D2436" s="8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</row>
    <row r="2437" spans="1:25" ht="13" x14ac:dyDescent="0.15">
      <c r="A2437" s="7"/>
      <c r="B2437" s="7"/>
      <c r="C2437" s="7"/>
      <c r="D2437" s="8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</row>
    <row r="2438" spans="1:25" ht="13" x14ac:dyDescent="0.15">
      <c r="A2438" s="7"/>
      <c r="B2438" s="7"/>
      <c r="C2438" s="7"/>
      <c r="D2438" s="8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</row>
    <row r="2439" spans="1:25" ht="13" x14ac:dyDescent="0.15">
      <c r="A2439" s="7"/>
      <c r="B2439" s="7"/>
      <c r="C2439" s="7"/>
      <c r="D2439" s="8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</row>
    <row r="2440" spans="1:25" ht="13" x14ac:dyDescent="0.15">
      <c r="A2440" s="7"/>
      <c r="B2440" s="7"/>
      <c r="C2440" s="7"/>
      <c r="D2440" s="8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</row>
    <row r="2441" spans="1:25" ht="13" x14ac:dyDescent="0.15">
      <c r="A2441" s="7"/>
      <c r="B2441" s="7"/>
      <c r="C2441" s="7"/>
      <c r="D2441" s="8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</row>
    <row r="2442" spans="1:25" ht="13" x14ac:dyDescent="0.15">
      <c r="A2442" s="7"/>
      <c r="B2442" s="7"/>
      <c r="C2442" s="7"/>
      <c r="D2442" s="8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</row>
    <row r="2443" spans="1:25" ht="13" x14ac:dyDescent="0.15">
      <c r="A2443" s="7"/>
      <c r="B2443" s="7"/>
      <c r="C2443" s="7"/>
      <c r="D2443" s="8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</row>
    <row r="2444" spans="1:25" ht="13" x14ac:dyDescent="0.15">
      <c r="A2444" s="7"/>
      <c r="B2444" s="7"/>
      <c r="C2444" s="7"/>
      <c r="D2444" s="8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</row>
    <row r="2445" spans="1:25" ht="13" x14ac:dyDescent="0.15">
      <c r="A2445" s="7"/>
      <c r="B2445" s="7"/>
      <c r="C2445" s="7"/>
      <c r="D2445" s="8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</row>
    <row r="2446" spans="1:25" ht="13" x14ac:dyDescent="0.15">
      <c r="A2446" s="7"/>
      <c r="B2446" s="7"/>
      <c r="C2446" s="7"/>
      <c r="D2446" s="8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</row>
    <row r="2447" spans="1:25" ht="13" x14ac:dyDescent="0.15">
      <c r="A2447" s="7"/>
      <c r="B2447" s="7"/>
      <c r="C2447" s="7"/>
      <c r="D2447" s="8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</row>
    <row r="2448" spans="1:25" ht="13" x14ac:dyDescent="0.15">
      <c r="A2448" s="7"/>
      <c r="B2448" s="7"/>
      <c r="C2448" s="7"/>
      <c r="D2448" s="8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</row>
    <row r="2449" spans="1:25" ht="13" x14ac:dyDescent="0.15">
      <c r="A2449" s="7"/>
      <c r="B2449" s="7"/>
      <c r="C2449" s="7"/>
      <c r="D2449" s="8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</row>
    <row r="2450" spans="1:25" ht="13" x14ac:dyDescent="0.15">
      <c r="A2450" s="7"/>
      <c r="B2450" s="7"/>
      <c r="C2450" s="7"/>
      <c r="D2450" s="8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</row>
    <row r="2451" spans="1:25" ht="13" x14ac:dyDescent="0.15">
      <c r="A2451" s="7"/>
      <c r="B2451" s="7"/>
      <c r="C2451" s="7"/>
      <c r="D2451" s="8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</row>
    <row r="2452" spans="1:25" ht="13" x14ac:dyDescent="0.15">
      <c r="A2452" s="7"/>
      <c r="B2452" s="7"/>
      <c r="C2452" s="7"/>
      <c r="D2452" s="8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</row>
    <row r="2453" spans="1:25" ht="13" x14ac:dyDescent="0.15">
      <c r="A2453" s="7"/>
      <c r="B2453" s="7"/>
      <c r="C2453" s="7"/>
      <c r="D2453" s="8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</row>
    <row r="2454" spans="1:25" ht="13" x14ac:dyDescent="0.15">
      <c r="A2454" s="7"/>
      <c r="B2454" s="7"/>
      <c r="C2454" s="7"/>
      <c r="D2454" s="8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</row>
    <row r="2455" spans="1:25" ht="13" x14ac:dyDescent="0.15">
      <c r="A2455" s="7"/>
      <c r="B2455" s="7"/>
      <c r="C2455" s="7"/>
      <c r="D2455" s="8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</row>
    <row r="2456" spans="1:25" ht="13" x14ac:dyDescent="0.15">
      <c r="A2456" s="7"/>
      <c r="B2456" s="7"/>
      <c r="C2456" s="7"/>
      <c r="D2456" s="8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</row>
    <row r="2457" spans="1:25" ht="13" x14ac:dyDescent="0.15">
      <c r="A2457" s="7"/>
      <c r="B2457" s="7"/>
      <c r="C2457" s="7"/>
      <c r="D2457" s="8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</row>
    <row r="2458" spans="1:25" ht="13" x14ac:dyDescent="0.15">
      <c r="A2458" s="7"/>
      <c r="B2458" s="7"/>
      <c r="C2458" s="7"/>
      <c r="D2458" s="8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</row>
    <row r="2459" spans="1:25" ht="13" x14ac:dyDescent="0.15">
      <c r="A2459" s="7"/>
      <c r="B2459" s="7"/>
      <c r="C2459" s="7"/>
      <c r="D2459" s="8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</row>
    <row r="2460" spans="1:25" ht="13" x14ac:dyDescent="0.15">
      <c r="A2460" s="7"/>
      <c r="B2460" s="7"/>
      <c r="C2460" s="7"/>
      <c r="D2460" s="8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</row>
    <row r="2461" spans="1:25" ht="13" x14ac:dyDescent="0.15">
      <c r="A2461" s="7"/>
      <c r="B2461" s="7"/>
      <c r="C2461" s="7"/>
      <c r="D2461" s="8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</row>
    <row r="2462" spans="1:25" ht="13" x14ac:dyDescent="0.15">
      <c r="A2462" s="7"/>
      <c r="B2462" s="7"/>
      <c r="C2462" s="7"/>
      <c r="D2462" s="8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</row>
    <row r="2463" spans="1:25" ht="13" x14ac:dyDescent="0.15">
      <c r="A2463" s="7"/>
      <c r="B2463" s="7"/>
      <c r="C2463" s="7"/>
      <c r="D2463" s="8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</row>
    <row r="2464" spans="1:25" ht="13" x14ac:dyDescent="0.15">
      <c r="A2464" s="7"/>
      <c r="B2464" s="7"/>
      <c r="C2464" s="7"/>
      <c r="D2464" s="8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</row>
    <row r="2465" spans="1:25" ht="13" x14ac:dyDescent="0.15">
      <c r="A2465" s="7"/>
      <c r="B2465" s="7"/>
      <c r="C2465" s="7"/>
      <c r="D2465" s="8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</row>
    <row r="2466" spans="1:25" ht="13" x14ac:dyDescent="0.15">
      <c r="A2466" s="7"/>
      <c r="B2466" s="7"/>
      <c r="C2466" s="7"/>
      <c r="D2466" s="8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</row>
    <row r="2467" spans="1:25" ht="13" x14ac:dyDescent="0.15">
      <c r="A2467" s="7"/>
      <c r="B2467" s="7"/>
      <c r="C2467" s="7"/>
      <c r="D2467" s="8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</row>
    <row r="2468" spans="1:25" ht="13" x14ac:dyDescent="0.15">
      <c r="A2468" s="7"/>
      <c r="B2468" s="7"/>
      <c r="C2468" s="7"/>
      <c r="D2468" s="8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</row>
    <row r="2469" spans="1:25" ht="13" x14ac:dyDescent="0.15">
      <c r="A2469" s="7"/>
      <c r="B2469" s="7"/>
      <c r="C2469" s="7"/>
      <c r="D2469" s="8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</row>
    <row r="2470" spans="1:25" ht="13" x14ac:dyDescent="0.15">
      <c r="A2470" s="7"/>
      <c r="B2470" s="7"/>
      <c r="C2470" s="7"/>
      <c r="D2470" s="8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</row>
    <row r="2471" spans="1:25" ht="13" x14ac:dyDescent="0.15">
      <c r="A2471" s="7"/>
      <c r="B2471" s="7"/>
      <c r="C2471" s="7"/>
      <c r="D2471" s="8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</row>
    <row r="2472" spans="1:25" ht="13" x14ac:dyDescent="0.15">
      <c r="A2472" s="7"/>
      <c r="B2472" s="7"/>
      <c r="C2472" s="7"/>
      <c r="D2472" s="8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</row>
    <row r="2473" spans="1:25" ht="13" x14ac:dyDescent="0.15">
      <c r="A2473" s="7"/>
      <c r="B2473" s="7"/>
      <c r="C2473" s="7"/>
      <c r="D2473" s="8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</row>
    <row r="2474" spans="1:25" ht="13" x14ac:dyDescent="0.15">
      <c r="A2474" s="7"/>
      <c r="B2474" s="7"/>
      <c r="C2474" s="7"/>
      <c r="D2474" s="8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</row>
    <row r="2475" spans="1:25" ht="13" x14ac:dyDescent="0.15">
      <c r="A2475" s="7"/>
      <c r="B2475" s="7"/>
      <c r="C2475" s="7"/>
      <c r="D2475" s="8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</row>
    <row r="2476" spans="1:25" ht="13" x14ac:dyDescent="0.15">
      <c r="A2476" s="7"/>
      <c r="B2476" s="7"/>
      <c r="C2476" s="7"/>
      <c r="D2476" s="8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</row>
    <row r="2477" spans="1:25" ht="13" x14ac:dyDescent="0.15">
      <c r="A2477" s="7"/>
      <c r="B2477" s="7"/>
      <c r="C2477" s="7"/>
      <c r="D2477" s="8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</row>
    <row r="2478" spans="1:25" ht="13" x14ac:dyDescent="0.15">
      <c r="A2478" s="7"/>
      <c r="B2478" s="7"/>
      <c r="C2478" s="7"/>
      <c r="D2478" s="8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</row>
    <row r="2479" spans="1:25" ht="13" x14ac:dyDescent="0.15">
      <c r="A2479" s="7"/>
      <c r="B2479" s="7"/>
      <c r="C2479" s="7"/>
      <c r="D2479" s="8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</row>
    <row r="2480" spans="1:25" ht="13" x14ac:dyDescent="0.15">
      <c r="A2480" s="7"/>
      <c r="B2480" s="7"/>
      <c r="C2480" s="7"/>
      <c r="D2480" s="8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</row>
    <row r="2481" spans="1:25" ht="13" x14ac:dyDescent="0.15">
      <c r="A2481" s="7"/>
      <c r="B2481" s="7"/>
      <c r="C2481" s="7"/>
      <c r="D2481" s="8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</row>
    <row r="2482" spans="1:25" ht="13" x14ac:dyDescent="0.15">
      <c r="A2482" s="7"/>
      <c r="B2482" s="7"/>
      <c r="C2482" s="7"/>
      <c r="D2482" s="8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</row>
    <row r="2483" spans="1:25" ht="13" x14ac:dyDescent="0.15">
      <c r="A2483" s="7"/>
      <c r="B2483" s="7"/>
      <c r="C2483" s="7"/>
      <c r="D2483" s="8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</row>
    <row r="2484" spans="1:25" ht="13" x14ac:dyDescent="0.15">
      <c r="A2484" s="7"/>
      <c r="B2484" s="7"/>
      <c r="C2484" s="7"/>
      <c r="D2484" s="8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</row>
    <row r="2485" spans="1:25" ht="13" x14ac:dyDescent="0.15">
      <c r="A2485" s="7"/>
      <c r="B2485" s="7"/>
      <c r="C2485" s="7"/>
      <c r="D2485" s="8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</row>
    <row r="2486" spans="1:25" ht="13" x14ac:dyDescent="0.15">
      <c r="A2486" s="7"/>
      <c r="B2486" s="7"/>
      <c r="C2486" s="7"/>
      <c r="D2486" s="8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</row>
    <row r="2487" spans="1:25" ht="13" x14ac:dyDescent="0.15">
      <c r="A2487" s="7"/>
      <c r="B2487" s="7"/>
      <c r="C2487" s="7"/>
      <c r="D2487" s="8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</row>
    <row r="2488" spans="1:25" ht="13" x14ac:dyDescent="0.15">
      <c r="A2488" s="7"/>
      <c r="B2488" s="7"/>
      <c r="C2488" s="7"/>
      <c r="D2488" s="8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</row>
    <row r="2489" spans="1:25" ht="13" x14ac:dyDescent="0.15">
      <c r="A2489" s="7"/>
      <c r="B2489" s="7"/>
      <c r="C2489" s="7"/>
      <c r="D2489" s="8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</row>
    <row r="2490" spans="1:25" ht="13" x14ac:dyDescent="0.15">
      <c r="A2490" s="7"/>
      <c r="B2490" s="7"/>
      <c r="C2490" s="7"/>
      <c r="D2490" s="8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</row>
    <row r="2491" spans="1:25" ht="13" x14ac:dyDescent="0.15">
      <c r="A2491" s="7"/>
      <c r="B2491" s="7"/>
      <c r="C2491" s="7"/>
      <c r="D2491" s="8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</row>
    <row r="2492" spans="1:25" ht="13" x14ac:dyDescent="0.15">
      <c r="A2492" s="7"/>
      <c r="B2492" s="7"/>
      <c r="C2492" s="7"/>
      <c r="D2492" s="8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</row>
    <row r="2493" spans="1:25" ht="13" x14ac:dyDescent="0.15">
      <c r="A2493" s="7"/>
      <c r="B2493" s="7"/>
      <c r="C2493" s="7"/>
      <c r="D2493" s="8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</row>
    <row r="2494" spans="1:25" ht="13" x14ac:dyDescent="0.15">
      <c r="A2494" s="7"/>
      <c r="B2494" s="7"/>
      <c r="C2494" s="7"/>
      <c r="D2494" s="8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</row>
    <row r="2495" spans="1:25" ht="13" x14ac:dyDescent="0.15">
      <c r="A2495" s="7"/>
      <c r="B2495" s="7"/>
      <c r="C2495" s="7"/>
      <c r="D2495" s="8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</row>
    <row r="2496" spans="1:25" ht="13" x14ac:dyDescent="0.15">
      <c r="A2496" s="7"/>
      <c r="B2496" s="7"/>
      <c r="C2496" s="7"/>
      <c r="D2496" s="8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</row>
    <row r="2497" spans="1:25" ht="13" x14ac:dyDescent="0.15">
      <c r="A2497" s="7"/>
      <c r="B2497" s="7"/>
      <c r="C2497" s="7"/>
      <c r="D2497" s="8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</row>
    <row r="2498" spans="1:25" ht="13" x14ac:dyDescent="0.15">
      <c r="A2498" s="7"/>
      <c r="B2498" s="7"/>
      <c r="C2498" s="7"/>
      <c r="D2498" s="8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</row>
    <row r="2499" spans="1:25" ht="13" x14ac:dyDescent="0.15">
      <c r="A2499" s="7"/>
      <c r="B2499" s="7"/>
      <c r="C2499" s="7"/>
      <c r="D2499" s="8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</row>
    <row r="2500" spans="1:25" ht="13" x14ac:dyDescent="0.15">
      <c r="A2500" s="7"/>
      <c r="B2500" s="7"/>
      <c r="C2500" s="7"/>
      <c r="D2500" s="8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</row>
    <row r="2501" spans="1:25" ht="13" x14ac:dyDescent="0.15">
      <c r="A2501" s="7"/>
      <c r="B2501" s="7"/>
      <c r="C2501" s="7"/>
      <c r="D2501" s="8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</row>
    <row r="2502" spans="1:25" ht="13" x14ac:dyDescent="0.15">
      <c r="A2502" s="7"/>
      <c r="B2502" s="7"/>
      <c r="C2502" s="7"/>
      <c r="D2502" s="8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</row>
    <row r="2503" spans="1:25" ht="13" x14ac:dyDescent="0.15">
      <c r="A2503" s="7"/>
      <c r="B2503" s="7"/>
      <c r="C2503" s="7"/>
      <c r="D2503" s="8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</row>
    <row r="2504" spans="1:25" ht="13" x14ac:dyDescent="0.15">
      <c r="A2504" s="7"/>
      <c r="B2504" s="7"/>
      <c r="C2504" s="7"/>
      <c r="D2504" s="8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</row>
    <row r="2505" spans="1:25" ht="13" x14ac:dyDescent="0.15">
      <c r="A2505" s="7"/>
      <c r="B2505" s="7"/>
      <c r="C2505" s="7"/>
      <c r="D2505" s="8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</row>
    <row r="2506" spans="1:25" ht="13" x14ac:dyDescent="0.15">
      <c r="A2506" s="7"/>
      <c r="B2506" s="7"/>
      <c r="C2506" s="7"/>
      <c r="D2506" s="8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</row>
    <row r="2507" spans="1:25" ht="13" x14ac:dyDescent="0.15">
      <c r="A2507" s="7"/>
      <c r="B2507" s="7"/>
      <c r="C2507" s="7"/>
      <c r="D2507" s="8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</row>
    <row r="2508" spans="1:25" ht="13" x14ac:dyDescent="0.15">
      <c r="A2508" s="7"/>
      <c r="B2508" s="7"/>
      <c r="C2508" s="7"/>
      <c r="D2508" s="8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</row>
    <row r="2509" spans="1:25" ht="13" x14ac:dyDescent="0.15">
      <c r="A2509" s="7"/>
      <c r="B2509" s="7"/>
      <c r="C2509" s="7"/>
      <c r="D2509" s="8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</row>
    <row r="2510" spans="1:25" ht="13" x14ac:dyDescent="0.15">
      <c r="A2510" s="7"/>
      <c r="B2510" s="7"/>
      <c r="C2510" s="7"/>
      <c r="D2510" s="8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</row>
    <row r="2511" spans="1:25" ht="13" x14ac:dyDescent="0.15">
      <c r="A2511" s="7"/>
      <c r="B2511" s="7"/>
      <c r="C2511" s="7"/>
      <c r="D2511" s="8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</row>
    <row r="2512" spans="1:25" ht="13" x14ac:dyDescent="0.15">
      <c r="A2512" s="7"/>
      <c r="B2512" s="7"/>
      <c r="C2512" s="7"/>
      <c r="D2512" s="8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</row>
    <row r="2513" spans="1:25" ht="13" x14ac:dyDescent="0.15">
      <c r="A2513" s="7"/>
      <c r="B2513" s="7"/>
      <c r="C2513" s="7"/>
      <c r="D2513" s="8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</row>
    <row r="2514" spans="1:25" ht="13" x14ac:dyDescent="0.15">
      <c r="A2514" s="7"/>
      <c r="B2514" s="7"/>
      <c r="C2514" s="7"/>
      <c r="D2514" s="8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</row>
    <row r="2515" spans="1:25" ht="13" x14ac:dyDescent="0.15">
      <c r="A2515" s="7"/>
      <c r="B2515" s="7"/>
      <c r="C2515" s="7"/>
      <c r="D2515" s="8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</row>
    <row r="2516" spans="1:25" ht="13" x14ac:dyDescent="0.15">
      <c r="A2516" s="7"/>
      <c r="B2516" s="7"/>
      <c r="C2516" s="7"/>
      <c r="D2516" s="8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</row>
    <row r="2517" spans="1:25" ht="13" x14ac:dyDescent="0.15">
      <c r="A2517" s="7"/>
      <c r="B2517" s="7"/>
      <c r="C2517" s="7"/>
      <c r="D2517" s="8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</row>
    <row r="2518" spans="1:25" ht="13" x14ac:dyDescent="0.15">
      <c r="A2518" s="7"/>
      <c r="B2518" s="7"/>
      <c r="C2518" s="7"/>
      <c r="D2518" s="8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</row>
    <row r="2519" spans="1:25" ht="13" x14ac:dyDescent="0.15">
      <c r="A2519" s="7"/>
      <c r="B2519" s="7"/>
      <c r="C2519" s="7"/>
      <c r="D2519" s="8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</row>
    <row r="2520" spans="1:25" ht="13" x14ac:dyDescent="0.15">
      <c r="A2520" s="7"/>
      <c r="B2520" s="7"/>
      <c r="C2520" s="7"/>
      <c r="D2520" s="8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</row>
    <row r="2521" spans="1:25" ht="13" x14ac:dyDescent="0.15">
      <c r="A2521" s="7"/>
      <c r="B2521" s="7"/>
      <c r="C2521" s="7"/>
      <c r="D2521" s="8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</row>
    <row r="2522" spans="1:25" ht="13" x14ac:dyDescent="0.15">
      <c r="A2522" s="7"/>
      <c r="B2522" s="7"/>
      <c r="C2522" s="7"/>
      <c r="D2522" s="8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</row>
    <row r="2523" spans="1:25" ht="13" x14ac:dyDescent="0.15">
      <c r="A2523" s="7"/>
      <c r="B2523" s="7"/>
      <c r="C2523" s="7"/>
      <c r="D2523" s="8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</row>
    <row r="2524" spans="1:25" ht="13" x14ac:dyDescent="0.15">
      <c r="A2524" s="7"/>
      <c r="B2524" s="7"/>
      <c r="C2524" s="7"/>
      <c r="D2524" s="8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</row>
    <row r="2525" spans="1:25" ht="13" x14ac:dyDescent="0.15">
      <c r="A2525" s="7"/>
      <c r="B2525" s="7"/>
      <c r="C2525" s="7"/>
      <c r="D2525" s="8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</row>
    <row r="2526" spans="1:25" ht="13" x14ac:dyDescent="0.15">
      <c r="A2526" s="7"/>
      <c r="B2526" s="7"/>
      <c r="C2526" s="7"/>
      <c r="D2526" s="8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</row>
    <row r="2527" spans="1:25" ht="13" x14ac:dyDescent="0.15">
      <c r="A2527" s="7"/>
      <c r="B2527" s="7"/>
      <c r="C2527" s="7"/>
      <c r="D2527" s="8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</row>
    <row r="2528" spans="1:25" ht="13" x14ac:dyDescent="0.15">
      <c r="A2528" s="7"/>
      <c r="B2528" s="7"/>
      <c r="C2528" s="7"/>
      <c r="D2528" s="8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</row>
    <row r="2529" spans="1:25" ht="13" x14ac:dyDescent="0.15">
      <c r="A2529" s="7"/>
      <c r="B2529" s="7"/>
      <c r="C2529" s="7"/>
      <c r="D2529" s="8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</row>
    <row r="2530" spans="1:25" ht="13" x14ac:dyDescent="0.15">
      <c r="A2530" s="7"/>
      <c r="B2530" s="7"/>
      <c r="C2530" s="7"/>
      <c r="D2530" s="8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</row>
    <row r="2531" spans="1:25" ht="13" x14ac:dyDescent="0.15">
      <c r="A2531" s="7"/>
      <c r="B2531" s="7"/>
      <c r="C2531" s="7"/>
      <c r="D2531" s="8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</row>
    <row r="2532" spans="1:25" ht="13" x14ac:dyDescent="0.15">
      <c r="A2532" s="7"/>
      <c r="B2532" s="7"/>
      <c r="C2532" s="7"/>
      <c r="D2532" s="8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</row>
    <row r="2533" spans="1:25" ht="13" x14ac:dyDescent="0.15">
      <c r="A2533" s="7"/>
      <c r="B2533" s="7"/>
      <c r="C2533" s="7"/>
      <c r="D2533" s="8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</row>
    <row r="2534" spans="1:25" ht="13" x14ac:dyDescent="0.15">
      <c r="A2534" s="7"/>
      <c r="B2534" s="7"/>
      <c r="C2534" s="7"/>
      <c r="D2534" s="8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</row>
    <row r="2535" spans="1:25" ht="13" x14ac:dyDescent="0.15">
      <c r="A2535" s="7"/>
      <c r="B2535" s="7"/>
      <c r="C2535" s="7"/>
      <c r="D2535" s="8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</row>
    <row r="2536" spans="1:25" ht="13" x14ac:dyDescent="0.15">
      <c r="A2536" s="7"/>
      <c r="B2536" s="7"/>
      <c r="C2536" s="7"/>
      <c r="D2536" s="8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</row>
    <row r="2537" spans="1:25" ht="13" x14ac:dyDescent="0.15">
      <c r="A2537" s="7"/>
      <c r="B2537" s="7"/>
      <c r="C2537" s="7"/>
      <c r="D2537" s="8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</row>
    <row r="2538" spans="1:25" ht="13" x14ac:dyDescent="0.15">
      <c r="A2538" s="7"/>
      <c r="B2538" s="7"/>
      <c r="C2538" s="7"/>
      <c r="D2538" s="8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</row>
    <row r="2539" spans="1:25" ht="13" x14ac:dyDescent="0.15">
      <c r="A2539" s="7"/>
      <c r="B2539" s="7"/>
      <c r="C2539" s="7"/>
      <c r="D2539" s="8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</row>
    <row r="2540" spans="1:25" ht="13" x14ac:dyDescent="0.15">
      <c r="A2540" s="7"/>
      <c r="B2540" s="7"/>
      <c r="C2540" s="7"/>
      <c r="D2540" s="8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</row>
    <row r="2541" spans="1:25" ht="13" x14ac:dyDescent="0.15">
      <c r="A2541" s="7"/>
      <c r="B2541" s="7"/>
      <c r="C2541" s="7"/>
      <c r="D2541" s="8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</row>
    <row r="2542" spans="1:25" ht="13" x14ac:dyDescent="0.15">
      <c r="A2542" s="7"/>
      <c r="B2542" s="7"/>
      <c r="C2542" s="7"/>
      <c r="D2542" s="8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</row>
    <row r="2543" spans="1:25" ht="13" x14ac:dyDescent="0.15">
      <c r="A2543" s="7"/>
      <c r="B2543" s="7"/>
      <c r="C2543" s="7"/>
      <c r="D2543" s="8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</row>
    <row r="2544" spans="1:25" ht="13" x14ac:dyDescent="0.15">
      <c r="A2544" s="7"/>
      <c r="B2544" s="7"/>
      <c r="C2544" s="7"/>
      <c r="D2544" s="8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</row>
    <row r="2545" spans="1:25" ht="13" x14ac:dyDescent="0.15">
      <c r="A2545" s="7"/>
      <c r="B2545" s="7"/>
      <c r="C2545" s="7"/>
      <c r="D2545" s="8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</row>
    <row r="2546" spans="1:25" ht="13" x14ac:dyDescent="0.15">
      <c r="A2546" s="7"/>
      <c r="B2546" s="7"/>
      <c r="C2546" s="7"/>
      <c r="D2546" s="8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</row>
    <row r="2547" spans="1:25" ht="13" x14ac:dyDescent="0.15">
      <c r="A2547" s="7"/>
      <c r="B2547" s="7"/>
      <c r="C2547" s="7"/>
      <c r="D2547" s="8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</row>
    <row r="2548" spans="1:25" ht="13" x14ac:dyDescent="0.15">
      <c r="A2548" s="7"/>
      <c r="B2548" s="7"/>
      <c r="C2548" s="7"/>
      <c r="D2548" s="8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</row>
    <row r="2549" spans="1:25" ht="13" x14ac:dyDescent="0.15">
      <c r="A2549" s="7"/>
      <c r="B2549" s="7"/>
      <c r="C2549" s="7"/>
      <c r="D2549" s="8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</row>
    <row r="2550" spans="1:25" ht="13" x14ac:dyDescent="0.15">
      <c r="A2550" s="7"/>
      <c r="B2550" s="7"/>
      <c r="C2550" s="7"/>
      <c r="D2550" s="8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</row>
    <row r="2551" spans="1:25" ht="13" x14ac:dyDescent="0.15">
      <c r="A2551" s="7"/>
      <c r="B2551" s="7"/>
      <c r="C2551" s="7"/>
      <c r="D2551" s="8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</row>
    <row r="2552" spans="1:25" ht="13" x14ac:dyDescent="0.15">
      <c r="A2552" s="7"/>
      <c r="B2552" s="7"/>
      <c r="C2552" s="7"/>
      <c r="D2552" s="8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</row>
    <row r="2553" spans="1:25" ht="13" x14ac:dyDescent="0.15">
      <c r="A2553" s="7"/>
      <c r="B2553" s="7"/>
      <c r="C2553" s="7"/>
      <c r="D2553" s="8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</row>
    <row r="2554" spans="1:25" ht="13" x14ac:dyDescent="0.15">
      <c r="A2554" s="7"/>
      <c r="B2554" s="7"/>
      <c r="C2554" s="7"/>
      <c r="D2554" s="8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</row>
    <row r="2555" spans="1:25" ht="13" x14ac:dyDescent="0.15">
      <c r="A2555" s="7"/>
      <c r="B2555" s="7"/>
      <c r="C2555" s="7"/>
      <c r="D2555" s="8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</row>
    <row r="2556" spans="1:25" ht="13" x14ac:dyDescent="0.15">
      <c r="A2556" s="7"/>
      <c r="B2556" s="7"/>
      <c r="C2556" s="7"/>
      <c r="D2556" s="8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</row>
    <row r="2557" spans="1:25" ht="13" x14ac:dyDescent="0.15">
      <c r="A2557" s="7"/>
      <c r="B2557" s="7"/>
      <c r="C2557" s="7"/>
      <c r="D2557" s="8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</row>
    <row r="2558" spans="1:25" ht="13" x14ac:dyDescent="0.15">
      <c r="A2558" s="7"/>
      <c r="B2558" s="7"/>
      <c r="C2558" s="7"/>
      <c r="D2558" s="8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</row>
    <row r="2559" spans="1:25" ht="13" x14ac:dyDescent="0.15">
      <c r="A2559" s="7"/>
      <c r="B2559" s="7"/>
      <c r="C2559" s="7"/>
      <c r="D2559" s="8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</row>
    <row r="2560" spans="1:25" ht="13" x14ac:dyDescent="0.15">
      <c r="A2560" s="7"/>
      <c r="B2560" s="7"/>
      <c r="C2560" s="7"/>
      <c r="D2560" s="8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</row>
    <row r="2561" spans="1:25" ht="13" x14ac:dyDescent="0.15">
      <c r="A2561" s="7"/>
      <c r="B2561" s="7"/>
      <c r="C2561" s="7"/>
      <c r="D2561" s="8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</row>
    <row r="2562" spans="1:25" ht="13" x14ac:dyDescent="0.15">
      <c r="A2562" s="7"/>
      <c r="B2562" s="7"/>
      <c r="C2562" s="7"/>
      <c r="D2562" s="8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</row>
    <row r="2563" spans="1:25" ht="13" x14ac:dyDescent="0.15">
      <c r="A2563" s="7"/>
      <c r="B2563" s="7"/>
      <c r="C2563" s="7"/>
      <c r="D2563" s="8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</row>
    <row r="2564" spans="1:25" ht="13" x14ac:dyDescent="0.15">
      <c r="A2564" s="7"/>
      <c r="B2564" s="7"/>
      <c r="C2564" s="7"/>
      <c r="D2564" s="8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</row>
    <row r="2565" spans="1:25" ht="13" x14ac:dyDescent="0.15">
      <c r="A2565" s="7"/>
      <c r="B2565" s="7"/>
      <c r="C2565" s="7"/>
      <c r="D2565" s="8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</row>
    <row r="2566" spans="1:25" ht="13" x14ac:dyDescent="0.15">
      <c r="A2566" s="7"/>
      <c r="B2566" s="7"/>
      <c r="C2566" s="7"/>
      <c r="D2566" s="8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</row>
    <row r="2567" spans="1:25" ht="13" x14ac:dyDescent="0.15">
      <c r="A2567" s="7"/>
      <c r="B2567" s="7"/>
      <c r="C2567" s="7"/>
      <c r="D2567" s="8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</row>
    <row r="2568" spans="1:25" ht="13" x14ac:dyDescent="0.15">
      <c r="A2568" s="7"/>
      <c r="B2568" s="7"/>
      <c r="C2568" s="7"/>
      <c r="D2568" s="8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</row>
    <row r="2569" spans="1:25" ht="13" x14ac:dyDescent="0.15">
      <c r="A2569" s="7"/>
      <c r="B2569" s="7"/>
      <c r="C2569" s="7"/>
      <c r="D2569" s="8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</row>
    <row r="2570" spans="1:25" ht="13" x14ac:dyDescent="0.15">
      <c r="A2570" s="7"/>
      <c r="B2570" s="7"/>
      <c r="C2570" s="7"/>
      <c r="D2570" s="8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</row>
    <row r="2571" spans="1:25" ht="13" x14ac:dyDescent="0.15">
      <c r="A2571" s="7"/>
      <c r="B2571" s="7"/>
      <c r="C2571" s="7"/>
      <c r="D2571" s="8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</row>
    <row r="2572" spans="1:25" ht="13" x14ac:dyDescent="0.15">
      <c r="A2572" s="7"/>
      <c r="B2572" s="7"/>
      <c r="C2572" s="7"/>
      <c r="D2572" s="8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</row>
    <row r="2573" spans="1:25" ht="13" x14ac:dyDescent="0.15">
      <c r="A2573" s="7"/>
      <c r="B2573" s="7"/>
      <c r="C2573" s="7"/>
      <c r="D2573" s="8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</row>
    <row r="2574" spans="1:25" ht="13" x14ac:dyDescent="0.15">
      <c r="A2574" s="7"/>
      <c r="B2574" s="7"/>
      <c r="C2574" s="7"/>
      <c r="D2574" s="8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</row>
    <row r="2575" spans="1:25" ht="13" x14ac:dyDescent="0.15">
      <c r="A2575" s="7"/>
      <c r="B2575" s="7"/>
      <c r="C2575" s="7"/>
      <c r="D2575" s="8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</row>
    <row r="2576" spans="1:25" ht="13" x14ac:dyDescent="0.15">
      <c r="A2576" s="7"/>
      <c r="B2576" s="7"/>
      <c r="C2576" s="7"/>
      <c r="D2576" s="8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</row>
    <row r="2577" spans="1:25" ht="13" x14ac:dyDescent="0.15">
      <c r="A2577" s="7"/>
      <c r="B2577" s="7"/>
      <c r="C2577" s="7"/>
      <c r="D2577" s="8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</row>
    <row r="2578" spans="1:25" ht="13" x14ac:dyDescent="0.15">
      <c r="A2578" s="7"/>
      <c r="B2578" s="7"/>
      <c r="C2578" s="7"/>
      <c r="D2578" s="8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</row>
    <row r="2579" spans="1:25" ht="13" x14ac:dyDescent="0.15">
      <c r="A2579" s="7"/>
      <c r="B2579" s="7"/>
      <c r="C2579" s="7"/>
      <c r="D2579" s="8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</row>
    <row r="2580" spans="1:25" ht="13" x14ac:dyDescent="0.15">
      <c r="A2580" s="7"/>
      <c r="B2580" s="7"/>
      <c r="C2580" s="7"/>
      <c r="D2580" s="8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</row>
    <row r="2581" spans="1:25" ht="13" x14ac:dyDescent="0.15">
      <c r="A2581" s="7"/>
      <c r="B2581" s="7"/>
      <c r="C2581" s="7"/>
      <c r="D2581" s="8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</row>
    <row r="2582" spans="1:25" ht="13" x14ac:dyDescent="0.15">
      <c r="A2582" s="7"/>
      <c r="B2582" s="7"/>
      <c r="C2582" s="7"/>
      <c r="D2582" s="8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</row>
    <row r="2583" spans="1:25" ht="13" x14ac:dyDescent="0.15">
      <c r="A2583" s="7"/>
      <c r="B2583" s="7"/>
      <c r="C2583" s="7"/>
      <c r="D2583" s="8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</row>
    <row r="2584" spans="1:25" ht="13" x14ac:dyDescent="0.15">
      <c r="A2584" s="7"/>
      <c r="B2584" s="7"/>
      <c r="C2584" s="7"/>
      <c r="D2584" s="8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</row>
    <row r="2585" spans="1:25" ht="13" x14ac:dyDescent="0.15">
      <c r="A2585" s="7"/>
      <c r="B2585" s="7"/>
      <c r="C2585" s="7"/>
      <c r="D2585" s="8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</row>
    <row r="2586" spans="1:25" ht="13" x14ac:dyDescent="0.15">
      <c r="A2586" s="7"/>
      <c r="B2586" s="7"/>
      <c r="C2586" s="7"/>
      <c r="D2586" s="8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</row>
    <row r="2587" spans="1:25" ht="13" x14ac:dyDescent="0.15">
      <c r="A2587" s="7"/>
      <c r="B2587" s="7"/>
      <c r="C2587" s="7"/>
      <c r="D2587" s="8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</row>
    <row r="2588" spans="1:25" ht="13" x14ac:dyDescent="0.15">
      <c r="A2588" s="7"/>
      <c r="B2588" s="7"/>
      <c r="C2588" s="7"/>
      <c r="D2588" s="8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</row>
    <row r="2589" spans="1:25" ht="13" x14ac:dyDescent="0.15">
      <c r="A2589" s="7"/>
      <c r="B2589" s="7"/>
      <c r="C2589" s="7"/>
      <c r="D2589" s="8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</row>
    <row r="2590" spans="1:25" ht="13" x14ac:dyDescent="0.15">
      <c r="A2590" s="7"/>
      <c r="B2590" s="7"/>
      <c r="C2590" s="7"/>
      <c r="D2590" s="8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</row>
    <row r="2591" spans="1:25" ht="13" x14ac:dyDescent="0.15">
      <c r="A2591" s="7"/>
      <c r="B2591" s="7"/>
      <c r="C2591" s="7"/>
      <c r="D2591" s="8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</row>
    <row r="2592" spans="1:25" ht="13" x14ac:dyDescent="0.15">
      <c r="A2592" s="7"/>
      <c r="B2592" s="7"/>
      <c r="C2592" s="7"/>
      <c r="D2592" s="8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</row>
    <row r="2593" spans="1:25" ht="13" x14ac:dyDescent="0.15">
      <c r="A2593" s="7"/>
      <c r="B2593" s="7"/>
      <c r="C2593" s="7"/>
      <c r="D2593" s="8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</row>
    <row r="2594" spans="1:25" ht="13" x14ac:dyDescent="0.15">
      <c r="A2594" s="7"/>
      <c r="B2594" s="7"/>
      <c r="C2594" s="7"/>
      <c r="D2594" s="8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</row>
    <row r="2595" spans="1:25" ht="13" x14ac:dyDescent="0.15">
      <c r="A2595" s="7"/>
      <c r="B2595" s="7"/>
      <c r="C2595" s="7"/>
      <c r="D2595" s="8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</row>
    <row r="2596" spans="1:25" ht="13" x14ac:dyDescent="0.15">
      <c r="A2596" s="7"/>
      <c r="B2596" s="7"/>
      <c r="C2596" s="7"/>
      <c r="D2596" s="8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</row>
    <row r="2597" spans="1:25" ht="13" x14ac:dyDescent="0.15">
      <c r="A2597" s="7"/>
      <c r="B2597" s="7"/>
      <c r="C2597" s="7"/>
      <c r="D2597" s="8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</row>
    <row r="2598" spans="1:25" ht="13" x14ac:dyDescent="0.15">
      <c r="A2598" s="7"/>
      <c r="B2598" s="7"/>
      <c r="C2598" s="7"/>
      <c r="D2598" s="8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</row>
    <row r="2599" spans="1:25" ht="13" x14ac:dyDescent="0.15">
      <c r="A2599" s="7"/>
      <c r="B2599" s="7"/>
      <c r="C2599" s="7"/>
      <c r="D2599" s="8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</row>
    <row r="2600" spans="1:25" ht="13" x14ac:dyDescent="0.15">
      <c r="A2600" s="7"/>
      <c r="B2600" s="7"/>
      <c r="C2600" s="7"/>
      <c r="D2600" s="8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</row>
    <row r="2601" spans="1:25" ht="13" x14ac:dyDescent="0.15">
      <c r="A2601" s="7"/>
      <c r="B2601" s="7"/>
      <c r="C2601" s="7"/>
      <c r="D2601" s="8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</row>
    <row r="2602" spans="1:25" ht="13" x14ac:dyDescent="0.15">
      <c r="A2602" s="7"/>
      <c r="B2602" s="7"/>
      <c r="C2602" s="7"/>
      <c r="D2602" s="8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</row>
    <row r="2603" spans="1:25" ht="13" x14ac:dyDescent="0.15">
      <c r="A2603" s="7"/>
      <c r="B2603" s="7"/>
      <c r="C2603" s="7"/>
      <c r="D2603" s="8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</row>
    <row r="2604" spans="1:25" ht="13" x14ac:dyDescent="0.15">
      <c r="A2604" s="7"/>
      <c r="B2604" s="7"/>
      <c r="C2604" s="7"/>
      <c r="D2604" s="8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</row>
    <row r="2605" spans="1:25" ht="13" x14ac:dyDescent="0.15">
      <c r="A2605" s="7"/>
      <c r="B2605" s="7"/>
      <c r="C2605" s="7"/>
      <c r="D2605" s="8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</row>
    <row r="2606" spans="1:25" ht="13" x14ac:dyDescent="0.15">
      <c r="A2606" s="7"/>
      <c r="B2606" s="7"/>
      <c r="C2606" s="7"/>
      <c r="D2606" s="8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</row>
    <row r="2607" spans="1:25" ht="13" x14ac:dyDescent="0.15">
      <c r="A2607" s="7"/>
      <c r="B2607" s="7"/>
      <c r="C2607" s="7"/>
      <c r="D2607" s="8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</row>
    <row r="2608" spans="1:25" ht="13" x14ac:dyDescent="0.15">
      <c r="A2608" s="7"/>
      <c r="B2608" s="7"/>
      <c r="C2608" s="7"/>
      <c r="D2608" s="8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</row>
    <row r="2609" spans="1:25" ht="13" x14ac:dyDescent="0.15">
      <c r="A2609" s="7"/>
      <c r="B2609" s="7"/>
      <c r="C2609" s="7"/>
      <c r="D2609" s="8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</row>
    <row r="2610" spans="1:25" ht="13" x14ac:dyDescent="0.15">
      <c r="A2610" s="7"/>
      <c r="B2610" s="7"/>
      <c r="C2610" s="7"/>
      <c r="D2610" s="8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</row>
    <row r="2611" spans="1:25" ht="13" x14ac:dyDescent="0.15">
      <c r="A2611" s="7"/>
      <c r="B2611" s="7"/>
      <c r="C2611" s="7"/>
      <c r="D2611" s="8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</row>
    <row r="2612" spans="1:25" ht="13" x14ac:dyDescent="0.15">
      <c r="A2612" s="7"/>
      <c r="B2612" s="7"/>
      <c r="C2612" s="7"/>
      <c r="D2612" s="8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</row>
    <row r="2613" spans="1:25" ht="13" x14ac:dyDescent="0.15">
      <c r="A2613" s="7"/>
      <c r="B2613" s="7"/>
      <c r="C2613" s="7"/>
      <c r="D2613" s="8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</row>
    <row r="2614" spans="1:25" ht="13" x14ac:dyDescent="0.15">
      <c r="A2614" s="7"/>
      <c r="B2614" s="7"/>
      <c r="C2614" s="7"/>
      <c r="D2614" s="8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</row>
    <row r="2615" spans="1:25" ht="13" x14ac:dyDescent="0.15">
      <c r="A2615" s="7"/>
      <c r="B2615" s="7"/>
      <c r="C2615" s="7"/>
      <c r="D2615" s="8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</row>
    <row r="2616" spans="1:25" ht="13" x14ac:dyDescent="0.15">
      <c r="A2616" s="7"/>
      <c r="B2616" s="7"/>
      <c r="C2616" s="7"/>
      <c r="D2616" s="8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</row>
    <row r="2617" spans="1:25" ht="13" x14ac:dyDescent="0.15">
      <c r="A2617" s="7"/>
      <c r="B2617" s="7"/>
      <c r="C2617" s="7"/>
      <c r="D2617" s="8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</row>
    <row r="2618" spans="1:25" ht="13" x14ac:dyDescent="0.15">
      <c r="A2618" s="7"/>
      <c r="B2618" s="7"/>
      <c r="C2618" s="7"/>
      <c r="D2618" s="8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</row>
    <row r="2619" spans="1:25" ht="13" x14ac:dyDescent="0.15">
      <c r="A2619" s="7"/>
      <c r="B2619" s="7"/>
      <c r="C2619" s="7"/>
      <c r="D2619" s="8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</row>
    <row r="2620" spans="1:25" ht="13" x14ac:dyDescent="0.15">
      <c r="A2620" s="7"/>
      <c r="B2620" s="7"/>
      <c r="C2620" s="7"/>
      <c r="D2620" s="8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</row>
    <row r="2621" spans="1:25" ht="13" x14ac:dyDescent="0.15">
      <c r="A2621" s="7"/>
      <c r="B2621" s="7"/>
      <c r="C2621" s="7"/>
      <c r="D2621" s="8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</row>
    <row r="2622" spans="1:25" ht="13" x14ac:dyDescent="0.15">
      <c r="A2622" s="7"/>
      <c r="B2622" s="7"/>
      <c r="C2622" s="7"/>
      <c r="D2622" s="8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</row>
    <row r="2623" spans="1:25" ht="13" x14ac:dyDescent="0.15">
      <c r="A2623" s="7"/>
      <c r="B2623" s="7"/>
      <c r="C2623" s="7"/>
      <c r="D2623" s="8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</row>
    <row r="2624" spans="1:25" ht="13" x14ac:dyDescent="0.15">
      <c r="A2624" s="7"/>
      <c r="B2624" s="7"/>
      <c r="C2624" s="7"/>
      <c r="D2624" s="8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</row>
    <row r="2625" spans="1:25" ht="13" x14ac:dyDescent="0.15">
      <c r="A2625" s="7"/>
      <c r="B2625" s="7"/>
      <c r="C2625" s="7"/>
      <c r="D2625" s="8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</row>
    <row r="2626" spans="1:25" ht="13" x14ac:dyDescent="0.15">
      <c r="A2626" s="7"/>
      <c r="B2626" s="7"/>
      <c r="C2626" s="7"/>
      <c r="D2626" s="8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</row>
    <row r="2627" spans="1:25" ht="13" x14ac:dyDescent="0.15">
      <c r="A2627" s="7"/>
      <c r="B2627" s="7"/>
      <c r="C2627" s="7"/>
      <c r="D2627" s="8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</row>
    <row r="2628" spans="1:25" ht="13" x14ac:dyDescent="0.15">
      <c r="A2628" s="7"/>
      <c r="B2628" s="7"/>
      <c r="C2628" s="7"/>
      <c r="D2628" s="8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</row>
    <row r="2629" spans="1:25" ht="13" x14ac:dyDescent="0.15">
      <c r="A2629" s="7"/>
      <c r="B2629" s="7"/>
      <c r="C2629" s="7"/>
      <c r="D2629" s="8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</row>
    <row r="2630" spans="1:25" ht="13" x14ac:dyDescent="0.15">
      <c r="A2630" s="7"/>
      <c r="B2630" s="7"/>
      <c r="C2630" s="7"/>
      <c r="D2630" s="8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</row>
    <row r="2631" spans="1:25" ht="13" x14ac:dyDescent="0.15">
      <c r="A2631" s="7"/>
      <c r="B2631" s="7"/>
      <c r="C2631" s="7"/>
      <c r="D2631" s="8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</row>
    <row r="2632" spans="1:25" ht="13" x14ac:dyDescent="0.15">
      <c r="A2632" s="7"/>
      <c r="B2632" s="7"/>
      <c r="C2632" s="7"/>
      <c r="D2632" s="8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</row>
    <row r="2633" spans="1:25" ht="13" x14ac:dyDescent="0.15">
      <c r="A2633" s="7"/>
      <c r="B2633" s="7"/>
      <c r="C2633" s="7"/>
      <c r="D2633" s="8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</row>
    <row r="2634" spans="1:25" ht="13" x14ac:dyDescent="0.15">
      <c r="A2634" s="7"/>
      <c r="B2634" s="7"/>
      <c r="C2634" s="7"/>
      <c r="D2634" s="8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</row>
    <row r="2635" spans="1:25" ht="13" x14ac:dyDescent="0.15">
      <c r="A2635" s="7"/>
      <c r="B2635" s="7"/>
      <c r="C2635" s="7"/>
      <c r="D2635" s="8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</row>
    <row r="2636" spans="1:25" ht="13" x14ac:dyDescent="0.15">
      <c r="A2636" s="7"/>
      <c r="B2636" s="7"/>
      <c r="C2636" s="7"/>
      <c r="D2636" s="8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</row>
    <row r="2637" spans="1:25" ht="13" x14ac:dyDescent="0.15">
      <c r="A2637" s="7"/>
      <c r="B2637" s="7"/>
      <c r="C2637" s="7"/>
      <c r="D2637" s="8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</row>
    <row r="2638" spans="1:25" ht="13" x14ac:dyDescent="0.15">
      <c r="A2638" s="7"/>
      <c r="B2638" s="7"/>
      <c r="C2638" s="7"/>
      <c r="D2638" s="8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</row>
    <row r="2639" spans="1:25" ht="13" x14ac:dyDescent="0.15">
      <c r="A2639" s="7"/>
      <c r="B2639" s="7"/>
      <c r="C2639" s="7"/>
      <c r="D2639" s="8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</row>
    <row r="2640" spans="1:25" ht="13" x14ac:dyDescent="0.15">
      <c r="A2640" s="7"/>
      <c r="B2640" s="7"/>
      <c r="C2640" s="7"/>
      <c r="D2640" s="8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</row>
    <row r="2641" spans="1:25" ht="13" x14ac:dyDescent="0.15">
      <c r="A2641" s="7"/>
      <c r="B2641" s="7"/>
      <c r="C2641" s="7"/>
      <c r="D2641" s="8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</row>
    <row r="2642" spans="1:25" ht="13" x14ac:dyDescent="0.15">
      <c r="A2642" s="7"/>
      <c r="B2642" s="7"/>
      <c r="C2642" s="7"/>
      <c r="D2642" s="8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</row>
    <row r="2643" spans="1:25" ht="13" x14ac:dyDescent="0.15">
      <c r="A2643" s="7"/>
      <c r="B2643" s="7"/>
      <c r="C2643" s="7"/>
      <c r="D2643" s="8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</row>
    <row r="2644" spans="1:25" ht="13" x14ac:dyDescent="0.15">
      <c r="A2644" s="7"/>
      <c r="B2644" s="7"/>
      <c r="C2644" s="7"/>
      <c r="D2644" s="8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</row>
    <row r="2645" spans="1:25" ht="13" x14ac:dyDescent="0.15">
      <c r="A2645" s="7"/>
      <c r="B2645" s="7"/>
      <c r="C2645" s="7"/>
      <c r="D2645" s="8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</row>
    <row r="2646" spans="1:25" ht="13" x14ac:dyDescent="0.15">
      <c r="A2646" s="7"/>
      <c r="B2646" s="7"/>
      <c r="C2646" s="7"/>
      <c r="D2646" s="8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</row>
    <row r="2647" spans="1:25" ht="13" x14ac:dyDescent="0.15">
      <c r="A2647" s="7"/>
      <c r="B2647" s="7"/>
      <c r="C2647" s="7"/>
      <c r="D2647" s="8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</row>
    <row r="2648" spans="1:25" ht="13" x14ac:dyDescent="0.15">
      <c r="A2648" s="7"/>
      <c r="B2648" s="7"/>
      <c r="C2648" s="7"/>
      <c r="D2648" s="8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</row>
    <row r="2649" spans="1:25" ht="13" x14ac:dyDescent="0.15">
      <c r="A2649" s="7"/>
      <c r="B2649" s="7"/>
      <c r="C2649" s="7"/>
      <c r="D2649" s="8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</row>
    <row r="2650" spans="1:25" ht="13" x14ac:dyDescent="0.15">
      <c r="A2650" s="7"/>
      <c r="B2650" s="7"/>
      <c r="C2650" s="7"/>
      <c r="D2650" s="8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</row>
    <row r="2651" spans="1:25" ht="13" x14ac:dyDescent="0.15">
      <c r="A2651" s="7"/>
      <c r="B2651" s="7"/>
      <c r="C2651" s="7"/>
      <c r="D2651" s="8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</row>
    <row r="2652" spans="1:25" ht="13" x14ac:dyDescent="0.15">
      <c r="A2652" s="7"/>
      <c r="B2652" s="7"/>
      <c r="C2652" s="7"/>
      <c r="D2652" s="8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</row>
    <row r="2653" spans="1:25" ht="13" x14ac:dyDescent="0.15">
      <c r="A2653" s="7"/>
      <c r="B2653" s="7"/>
      <c r="C2653" s="7"/>
      <c r="D2653" s="8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</row>
    <row r="2654" spans="1:25" ht="13" x14ac:dyDescent="0.15">
      <c r="A2654" s="7"/>
      <c r="B2654" s="7"/>
      <c r="C2654" s="7"/>
      <c r="D2654" s="8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</row>
    <row r="2655" spans="1:25" ht="13" x14ac:dyDescent="0.15">
      <c r="A2655" s="7"/>
      <c r="B2655" s="7"/>
      <c r="C2655" s="7"/>
      <c r="D2655" s="8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</row>
    <row r="2656" spans="1:25" ht="13" x14ac:dyDescent="0.15">
      <c r="A2656" s="7"/>
      <c r="B2656" s="7"/>
      <c r="C2656" s="7"/>
      <c r="D2656" s="8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</row>
    <row r="2657" spans="1:25" ht="13" x14ac:dyDescent="0.15">
      <c r="A2657" s="7"/>
      <c r="B2657" s="7"/>
      <c r="C2657" s="7"/>
      <c r="D2657" s="8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</row>
    <row r="2658" spans="1:25" ht="13" x14ac:dyDescent="0.15">
      <c r="A2658" s="7"/>
      <c r="B2658" s="7"/>
      <c r="C2658" s="7"/>
      <c r="D2658" s="8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</row>
    <row r="2659" spans="1:25" ht="13" x14ac:dyDescent="0.15">
      <c r="A2659" s="7"/>
      <c r="B2659" s="7"/>
      <c r="C2659" s="7"/>
      <c r="D2659" s="8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</row>
    <row r="2660" spans="1:25" ht="13" x14ac:dyDescent="0.15">
      <c r="A2660" s="7"/>
      <c r="B2660" s="7"/>
      <c r="C2660" s="7"/>
      <c r="D2660" s="8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</row>
    <row r="2661" spans="1:25" ht="13" x14ac:dyDescent="0.15">
      <c r="A2661" s="7"/>
      <c r="B2661" s="7"/>
      <c r="C2661" s="7"/>
      <c r="D2661" s="8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</row>
    <row r="2662" spans="1:25" ht="13" x14ac:dyDescent="0.15">
      <c r="A2662" s="7"/>
      <c r="B2662" s="7"/>
      <c r="C2662" s="7"/>
      <c r="D2662" s="8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</row>
    <row r="2663" spans="1:25" ht="13" x14ac:dyDescent="0.15">
      <c r="A2663" s="7"/>
      <c r="B2663" s="7"/>
      <c r="C2663" s="7"/>
      <c r="D2663" s="8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</row>
    <row r="2664" spans="1:25" ht="13" x14ac:dyDescent="0.15">
      <c r="A2664" s="7"/>
      <c r="B2664" s="7"/>
      <c r="C2664" s="7"/>
      <c r="D2664" s="8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</row>
    <row r="2665" spans="1:25" ht="13" x14ac:dyDescent="0.15">
      <c r="A2665" s="7"/>
      <c r="B2665" s="7"/>
      <c r="C2665" s="7"/>
      <c r="D2665" s="8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</row>
    <row r="2666" spans="1:25" ht="13" x14ac:dyDescent="0.15">
      <c r="A2666" s="7"/>
      <c r="B2666" s="7"/>
      <c r="C2666" s="7"/>
      <c r="D2666" s="8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</row>
    <row r="2667" spans="1:25" ht="13" x14ac:dyDescent="0.15">
      <c r="A2667" s="7"/>
      <c r="B2667" s="7"/>
      <c r="C2667" s="7"/>
      <c r="D2667" s="8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</row>
    <row r="2668" spans="1:25" ht="13" x14ac:dyDescent="0.15">
      <c r="A2668" s="7"/>
      <c r="B2668" s="7"/>
      <c r="C2668" s="7"/>
      <c r="D2668" s="8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</row>
    <row r="2669" spans="1:25" ht="13" x14ac:dyDescent="0.15">
      <c r="A2669" s="7"/>
      <c r="B2669" s="7"/>
      <c r="C2669" s="7"/>
      <c r="D2669" s="8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</row>
    <row r="2670" spans="1:25" ht="13" x14ac:dyDescent="0.15">
      <c r="A2670" s="7"/>
      <c r="B2670" s="7"/>
      <c r="C2670" s="7"/>
      <c r="D2670" s="8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</row>
    <row r="2671" spans="1:25" ht="13" x14ac:dyDescent="0.15">
      <c r="A2671" s="7"/>
      <c r="B2671" s="7"/>
      <c r="C2671" s="7"/>
      <c r="D2671" s="8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</row>
    <row r="2672" spans="1:25" ht="13" x14ac:dyDescent="0.15">
      <c r="A2672" s="7"/>
      <c r="B2672" s="7"/>
      <c r="C2672" s="7"/>
      <c r="D2672" s="8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</row>
    <row r="2673" spans="1:25" ht="13" x14ac:dyDescent="0.15">
      <c r="A2673" s="7"/>
      <c r="B2673" s="7"/>
      <c r="C2673" s="7"/>
      <c r="D2673" s="8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</row>
    <row r="2674" spans="1:25" ht="13" x14ac:dyDescent="0.15">
      <c r="A2674" s="7"/>
      <c r="B2674" s="7"/>
      <c r="C2674" s="7"/>
      <c r="D2674" s="8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</row>
    <row r="2675" spans="1:25" ht="13" x14ac:dyDescent="0.15">
      <c r="A2675" s="7"/>
      <c r="B2675" s="7"/>
      <c r="C2675" s="7"/>
      <c r="D2675" s="8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</row>
    <row r="2676" spans="1:25" ht="13" x14ac:dyDescent="0.15">
      <c r="A2676" s="7"/>
      <c r="B2676" s="7"/>
      <c r="C2676" s="7"/>
      <c r="D2676" s="8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</row>
    <row r="2677" spans="1:25" ht="13" x14ac:dyDescent="0.15">
      <c r="A2677" s="7"/>
      <c r="B2677" s="7"/>
      <c r="C2677" s="7"/>
      <c r="D2677" s="8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</row>
    <row r="2678" spans="1:25" ht="13" x14ac:dyDescent="0.15">
      <c r="A2678" s="7"/>
      <c r="B2678" s="7"/>
      <c r="C2678" s="7"/>
      <c r="D2678" s="8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</row>
    <row r="2679" spans="1:25" ht="13" x14ac:dyDescent="0.15">
      <c r="A2679" s="7"/>
      <c r="B2679" s="7"/>
      <c r="C2679" s="7"/>
      <c r="D2679" s="8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</row>
    <row r="2680" spans="1:25" ht="13" x14ac:dyDescent="0.15">
      <c r="A2680" s="7"/>
      <c r="B2680" s="7"/>
      <c r="C2680" s="7"/>
      <c r="D2680" s="8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</row>
    <row r="2681" spans="1:25" ht="13" x14ac:dyDescent="0.15">
      <c r="A2681" s="7"/>
      <c r="B2681" s="7"/>
      <c r="C2681" s="7"/>
      <c r="D2681" s="8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</row>
    <row r="2682" spans="1:25" ht="13" x14ac:dyDescent="0.15">
      <c r="A2682" s="7"/>
      <c r="B2682" s="7"/>
      <c r="C2682" s="7"/>
      <c r="D2682" s="8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</row>
    <row r="2683" spans="1:25" ht="13" x14ac:dyDescent="0.15">
      <c r="A2683" s="7"/>
      <c r="B2683" s="7"/>
      <c r="C2683" s="7"/>
      <c r="D2683" s="8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</row>
    <row r="2684" spans="1:25" ht="13" x14ac:dyDescent="0.15">
      <c r="A2684" s="7"/>
      <c r="B2684" s="7"/>
      <c r="C2684" s="7"/>
      <c r="D2684" s="8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</row>
    <row r="2685" spans="1:25" ht="13" x14ac:dyDescent="0.15">
      <c r="A2685" s="7"/>
      <c r="B2685" s="7"/>
      <c r="C2685" s="7"/>
      <c r="D2685" s="8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</row>
    <row r="2686" spans="1:25" ht="13" x14ac:dyDescent="0.15">
      <c r="A2686" s="7"/>
      <c r="B2686" s="7"/>
      <c r="C2686" s="7"/>
      <c r="D2686" s="8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</row>
    <row r="2687" spans="1:25" ht="13" x14ac:dyDescent="0.15">
      <c r="A2687" s="7"/>
      <c r="B2687" s="7"/>
      <c r="C2687" s="7"/>
      <c r="D2687" s="8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</row>
    <row r="2688" spans="1:25" ht="13" x14ac:dyDescent="0.15">
      <c r="A2688" s="7"/>
      <c r="B2688" s="7"/>
      <c r="C2688" s="7"/>
      <c r="D2688" s="8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</row>
    <row r="2689" spans="1:25" ht="13" x14ac:dyDescent="0.15">
      <c r="A2689" s="7"/>
      <c r="B2689" s="7"/>
      <c r="C2689" s="7"/>
      <c r="D2689" s="8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</row>
    <row r="2690" spans="1:25" ht="13" x14ac:dyDescent="0.15">
      <c r="A2690" s="7"/>
      <c r="B2690" s="7"/>
      <c r="C2690" s="7"/>
      <c r="D2690" s="8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</row>
    <row r="2691" spans="1:25" ht="13" x14ac:dyDescent="0.15">
      <c r="A2691" s="7"/>
      <c r="B2691" s="7"/>
      <c r="C2691" s="7"/>
      <c r="D2691" s="8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</row>
    <row r="2692" spans="1:25" ht="13" x14ac:dyDescent="0.15">
      <c r="A2692" s="7"/>
      <c r="B2692" s="7"/>
      <c r="C2692" s="7"/>
      <c r="D2692" s="8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</row>
    <row r="2693" spans="1:25" ht="13" x14ac:dyDescent="0.15">
      <c r="A2693" s="7"/>
      <c r="B2693" s="7"/>
      <c r="C2693" s="7"/>
      <c r="D2693" s="8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</row>
    <row r="2694" spans="1:25" ht="13" x14ac:dyDescent="0.15">
      <c r="A2694" s="7"/>
      <c r="B2694" s="7"/>
      <c r="C2694" s="7"/>
      <c r="D2694" s="8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</row>
    <row r="2695" spans="1:25" ht="13" x14ac:dyDescent="0.15">
      <c r="A2695" s="7"/>
      <c r="B2695" s="7"/>
      <c r="C2695" s="7"/>
      <c r="D2695" s="8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</row>
    <row r="2696" spans="1:25" ht="13" x14ac:dyDescent="0.15">
      <c r="A2696" s="7"/>
      <c r="B2696" s="7"/>
      <c r="C2696" s="7"/>
      <c r="D2696" s="8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</row>
    <row r="2697" spans="1:25" ht="13" x14ac:dyDescent="0.15">
      <c r="A2697" s="7"/>
      <c r="B2697" s="7"/>
      <c r="C2697" s="7"/>
      <c r="D2697" s="8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</row>
    <row r="2698" spans="1:25" ht="13" x14ac:dyDescent="0.15">
      <c r="A2698" s="7"/>
      <c r="B2698" s="7"/>
      <c r="C2698" s="7"/>
      <c r="D2698" s="8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</row>
    <row r="2699" spans="1:25" ht="13" x14ac:dyDescent="0.15">
      <c r="A2699" s="7"/>
      <c r="B2699" s="7"/>
      <c r="C2699" s="7"/>
      <c r="D2699" s="8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</row>
    <row r="2700" spans="1:25" ht="13" x14ac:dyDescent="0.15">
      <c r="A2700" s="7"/>
      <c r="B2700" s="7"/>
      <c r="C2700" s="7"/>
      <c r="D2700" s="8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</row>
    <row r="2701" spans="1:25" ht="13" x14ac:dyDescent="0.15">
      <c r="A2701" s="7"/>
      <c r="B2701" s="7"/>
      <c r="C2701" s="7"/>
      <c r="D2701" s="8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</row>
    <row r="2702" spans="1:25" ht="13" x14ac:dyDescent="0.15">
      <c r="A2702" s="7"/>
      <c r="B2702" s="7"/>
      <c r="C2702" s="7"/>
      <c r="D2702" s="8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</row>
    <row r="2703" spans="1:25" ht="13" x14ac:dyDescent="0.15">
      <c r="A2703" s="7"/>
      <c r="B2703" s="7"/>
      <c r="C2703" s="7"/>
      <c r="D2703" s="8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</row>
    <row r="2704" spans="1:25" ht="13" x14ac:dyDescent="0.15">
      <c r="A2704" s="7"/>
      <c r="B2704" s="7"/>
      <c r="C2704" s="7"/>
      <c r="D2704" s="8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</row>
    <row r="2705" spans="1:25" ht="13" x14ac:dyDescent="0.15">
      <c r="A2705" s="7"/>
      <c r="B2705" s="7"/>
      <c r="C2705" s="7"/>
      <c r="D2705" s="8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</row>
    <row r="2706" spans="1:25" ht="13" x14ac:dyDescent="0.15">
      <c r="A2706" s="7"/>
      <c r="B2706" s="7"/>
      <c r="C2706" s="7"/>
      <c r="D2706" s="8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</row>
    <row r="2707" spans="1:25" ht="13" x14ac:dyDescent="0.15">
      <c r="A2707" s="7"/>
      <c r="B2707" s="7"/>
      <c r="C2707" s="7"/>
      <c r="D2707" s="8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</row>
    <row r="2708" spans="1:25" ht="13" x14ac:dyDescent="0.15">
      <c r="A2708" s="7"/>
      <c r="B2708" s="7"/>
      <c r="C2708" s="7"/>
      <c r="D2708" s="8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</row>
    <row r="2709" spans="1:25" ht="13" x14ac:dyDescent="0.15">
      <c r="A2709" s="7"/>
      <c r="B2709" s="7"/>
      <c r="C2709" s="7"/>
      <c r="D2709" s="8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</row>
    <row r="2710" spans="1:25" ht="13" x14ac:dyDescent="0.15">
      <c r="A2710" s="7"/>
      <c r="B2710" s="7"/>
      <c r="C2710" s="7"/>
      <c r="D2710" s="8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</row>
    <row r="2711" spans="1:25" ht="13" x14ac:dyDescent="0.15">
      <c r="A2711" s="7"/>
      <c r="B2711" s="7"/>
      <c r="C2711" s="7"/>
      <c r="D2711" s="8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</row>
    <row r="2712" spans="1:25" ht="13" x14ac:dyDescent="0.15">
      <c r="A2712" s="7"/>
      <c r="B2712" s="7"/>
      <c r="C2712" s="7"/>
      <c r="D2712" s="8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</row>
    <row r="2713" spans="1:25" ht="13" x14ac:dyDescent="0.15">
      <c r="A2713" s="7"/>
      <c r="B2713" s="7"/>
      <c r="C2713" s="7"/>
      <c r="D2713" s="8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</row>
    <row r="2714" spans="1:25" ht="13" x14ac:dyDescent="0.15">
      <c r="A2714" s="7"/>
      <c r="B2714" s="7"/>
      <c r="C2714" s="7"/>
      <c r="D2714" s="8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</row>
    <row r="2715" spans="1:25" ht="13" x14ac:dyDescent="0.15">
      <c r="A2715" s="7"/>
      <c r="B2715" s="7"/>
      <c r="C2715" s="7"/>
      <c r="D2715" s="8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</row>
    <row r="2716" spans="1:25" ht="13" x14ac:dyDescent="0.15">
      <c r="A2716" s="7"/>
      <c r="B2716" s="7"/>
      <c r="C2716" s="7"/>
      <c r="D2716" s="8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</row>
    <row r="2717" spans="1:25" ht="13" x14ac:dyDescent="0.15">
      <c r="A2717" s="7"/>
      <c r="B2717" s="7"/>
      <c r="C2717" s="7"/>
      <c r="D2717" s="8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</row>
    <row r="2718" spans="1:25" ht="13" x14ac:dyDescent="0.15">
      <c r="A2718" s="7"/>
      <c r="B2718" s="7"/>
      <c r="C2718" s="7"/>
      <c r="D2718" s="8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</row>
    <row r="2719" spans="1:25" ht="13" x14ac:dyDescent="0.15">
      <c r="A2719" s="7"/>
      <c r="B2719" s="7"/>
      <c r="C2719" s="7"/>
      <c r="D2719" s="8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</row>
    <row r="2720" spans="1:25" ht="13" x14ac:dyDescent="0.15">
      <c r="A2720" s="7"/>
      <c r="B2720" s="7"/>
      <c r="C2720" s="7"/>
      <c r="D2720" s="8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</row>
    <row r="2721" spans="1:25" ht="13" x14ac:dyDescent="0.15">
      <c r="A2721" s="7"/>
      <c r="B2721" s="7"/>
      <c r="C2721" s="7"/>
      <c r="D2721" s="8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</row>
    <row r="2722" spans="1:25" ht="13" x14ac:dyDescent="0.15">
      <c r="A2722" s="7"/>
      <c r="B2722" s="7"/>
      <c r="C2722" s="7"/>
      <c r="D2722" s="8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</row>
    <row r="2723" spans="1:25" ht="13" x14ac:dyDescent="0.15">
      <c r="A2723" s="7"/>
      <c r="B2723" s="7"/>
      <c r="C2723" s="7"/>
      <c r="D2723" s="8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</row>
    <row r="2724" spans="1:25" ht="13" x14ac:dyDescent="0.15">
      <c r="A2724" s="7"/>
      <c r="B2724" s="7"/>
      <c r="C2724" s="7"/>
      <c r="D2724" s="8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</row>
    <row r="2725" spans="1:25" ht="13" x14ac:dyDescent="0.15">
      <c r="A2725" s="7"/>
      <c r="B2725" s="7"/>
      <c r="C2725" s="7"/>
      <c r="D2725" s="8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</row>
    <row r="2726" spans="1:25" ht="13" x14ac:dyDescent="0.15">
      <c r="A2726" s="7"/>
      <c r="B2726" s="7"/>
      <c r="C2726" s="7"/>
      <c r="D2726" s="8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</row>
    <row r="2727" spans="1:25" ht="13" x14ac:dyDescent="0.15">
      <c r="A2727" s="7"/>
      <c r="B2727" s="7"/>
      <c r="C2727" s="7"/>
      <c r="D2727" s="8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</row>
    <row r="2728" spans="1:25" ht="13" x14ac:dyDescent="0.15">
      <c r="A2728" s="7"/>
      <c r="B2728" s="7"/>
      <c r="C2728" s="7"/>
      <c r="D2728" s="8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</row>
    <row r="2729" spans="1:25" ht="13" x14ac:dyDescent="0.15">
      <c r="A2729" s="7"/>
      <c r="B2729" s="7"/>
      <c r="C2729" s="7"/>
      <c r="D2729" s="8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</row>
    <row r="2730" spans="1:25" ht="13" x14ac:dyDescent="0.15">
      <c r="A2730" s="7"/>
      <c r="B2730" s="7"/>
      <c r="C2730" s="7"/>
      <c r="D2730" s="8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</row>
    <row r="2731" spans="1:25" ht="13" x14ac:dyDescent="0.15">
      <c r="A2731" s="7"/>
      <c r="B2731" s="7"/>
      <c r="C2731" s="7"/>
      <c r="D2731" s="8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</row>
    <row r="2732" spans="1:25" ht="13" x14ac:dyDescent="0.15">
      <c r="A2732" s="7"/>
      <c r="B2732" s="7"/>
      <c r="C2732" s="7"/>
      <c r="D2732" s="8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</row>
    <row r="2733" spans="1:25" ht="13" x14ac:dyDescent="0.15">
      <c r="A2733" s="7"/>
      <c r="B2733" s="7"/>
      <c r="C2733" s="7"/>
      <c r="D2733" s="8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</row>
    <row r="2734" spans="1:25" ht="13" x14ac:dyDescent="0.15">
      <c r="A2734" s="7"/>
      <c r="B2734" s="7"/>
      <c r="C2734" s="7"/>
      <c r="D2734" s="8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</row>
    <row r="2735" spans="1:25" ht="13" x14ac:dyDescent="0.15">
      <c r="A2735" s="7"/>
      <c r="B2735" s="7"/>
      <c r="C2735" s="7"/>
      <c r="D2735" s="8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</row>
    <row r="2736" spans="1:25" ht="13" x14ac:dyDescent="0.15">
      <c r="A2736" s="7"/>
      <c r="B2736" s="7"/>
      <c r="C2736" s="7"/>
      <c r="D2736" s="8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</row>
    <row r="2737" spans="1:25" ht="13" x14ac:dyDescent="0.15">
      <c r="A2737" s="7"/>
      <c r="B2737" s="7"/>
      <c r="C2737" s="7"/>
      <c r="D2737" s="8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</row>
    <row r="2738" spans="1:25" ht="13" x14ac:dyDescent="0.15">
      <c r="A2738" s="7"/>
      <c r="B2738" s="7"/>
      <c r="C2738" s="7"/>
      <c r="D2738" s="8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</row>
    <row r="2739" spans="1:25" ht="13" x14ac:dyDescent="0.15">
      <c r="A2739" s="7"/>
      <c r="B2739" s="7"/>
      <c r="C2739" s="7"/>
      <c r="D2739" s="8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</row>
    <row r="2740" spans="1:25" ht="13" x14ac:dyDescent="0.15">
      <c r="A2740" s="7"/>
      <c r="B2740" s="7"/>
      <c r="C2740" s="7"/>
      <c r="D2740" s="8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</row>
    <row r="2741" spans="1:25" ht="13" x14ac:dyDescent="0.15">
      <c r="A2741" s="7"/>
      <c r="B2741" s="7"/>
      <c r="C2741" s="7"/>
      <c r="D2741" s="8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</row>
    <row r="2742" spans="1:25" ht="13" x14ac:dyDescent="0.15">
      <c r="A2742" s="7"/>
      <c r="B2742" s="7"/>
      <c r="C2742" s="7"/>
      <c r="D2742" s="8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</row>
    <row r="2743" spans="1:25" ht="13" x14ac:dyDescent="0.15">
      <c r="A2743" s="7"/>
      <c r="B2743" s="7"/>
      <c r="C2743" s="7"/>
      <c r="D2743" s="8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</row>
    <row r="2744" spans="1:25" ht="13" x14ac:dyDescent="0.15">
      <c r="A2744" s="7"/>
      <c r="B2744" s="7"/>
      <c r="C2744" s="7"/>
      <c r="D2744" s="8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</row>
    <row r="2745" spans="1:25" ht="13" x14ac:dyDescent="0.15">
      <c r="A2745" s="7"/>
      <c r="B2745" s="7"/>
      <c r="C2745" s="7"/>
      <c r="D2745" s="8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</row>
    <row r="2746" spans="1:25" ht="13" x14ac:dyDescent="0.15">
      <c r="A2746" s="7"/>
      <c r="B2746" s="7"/>
      <c r="C2746" s="7"/>
      <c r="D2746" s="8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</row>
    <row r="2747" spans="1:25" ht="13" x14ac:dyDescent="0.15">
      <c r="A2747" s="7"/>
      <c r="B2747" s="7"/>
      <c r="C2747" s="7"/>
      <c r="D2747" s="8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</row>
    <row r="2748" spans="1:25" ht="13" x14ac:dyDescent="0.15">
      <c r="A2748" s="7"/>
      <c r="B2748" s="7"/>
      <c r="C2748" s="7"/>
      <c r="D2748" s="8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</row>
    <row r="2749" spans="1:25" ht="13" x14ac:dyDescent="0.15">
      <c r="A2749" s="7"/>
      <c r="B2749" s="7"/>
      <c r="C2749" s="7"/>
      <c r="D2749" s="8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</row>
    <row r="2750" spans="1:25" ht="13" x14ac:dyDescent="0.15">
      <c r="A2750" s="7"/>
      <c r="B2750" s="7"/>
      <c r="C2750" s="7"/>
      <c r="D2750" s="8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</row>
    <row r="2751" spans="1:25" ht="13" x14ac:dyDescent="0.15">
      <c r="A2751" s="7"/>
      <c r="B2751" s="7"/>
      <c r="C2751" s="7"/>
      <c r="D2751" s="8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</row>
    <row r="2752" spans="1:25" ht="13" x14ac:dyDescent="0.15">
      <c r="A2752" s="7"/>
      <c r="B2752" s="7"/>
      <c r="C2752" s="7"/>
      <c r="D2752" s="8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</row>
    <row r="2753" spans="1:25" ht="13" x14ac:dyDescent="0.15">
      <c r="A2753" s="7"/>
      <c r="B2753" s="7"/>
      <c r="C2753" s="7"/>
      <c r="D2753" s="8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</row>
    <row r="2754" spans="1:25" ht="13" x14ac:dyDescent="0.15">
      <c r="A2754" s="7"/>
      <c r="B2754" s="7"/>
      <c r="C2754" s="7"/>
      <c r="D2754" s="8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</row>
    <row r="2755" spans="1:25" ht="13" x14ac:dyDescent="0.15">
      <c r="A2755" s="7"/>
      <c r="B2755" s="7"/>
      <c r="C2755" s="7"/>
      <c r="D2755" s="8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</row>
    <row r="2756" spans="1:25" ht="13" x14ac:dyDescent="0.15">
      <c r="A2756" s="7"/>
      <c r="B2756" s="7"/>
      <c r="C2756" s="7"/>
      <c r="D2756" s="8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</row>
    <row r="2757" spans="1:25" ht="13" x14ac:dyDescent="0.15">
      <c r="A2757" s="7"/>
      <c r="B2757" s="7"/>
      <c r="C2757" s="7"/>
      <c r="D2757" s="8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</row>
    <row r="2758" spans="1:25" ht="13" x14ac:dyDescent="0.15">
      <c r="A2758" s="7"/>
      <c r="B2758" s="7"/>
      <c r="C2758" s="7"/>
      <c r="D2758" s="8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</row>
    <row r="2759" spans="1:25" ht="13" x14ac:dyDescent="0.15">
      <c r="A2759" s="7"/>
      <c r="B2759" s="7"/>
      <c r="C2759" s="7"/>
      <c r="D2759" s="8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</row>
    <row r="2760" spans="1:25" ht="13" x14ac:dyDescent="0.15">
      <c r="A2760" s="7"/>
      <c r="B2760" s="7"/>
      <c r="C2760" s="7"/>
      <c r="D2760" s="8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</row>
    <row r="2761" spans="1:25" ht="13" x14ac:dyDescent="0.15">
      <c r="A2761" s="7"/>
      <c r="B2761" s="7"/>
      <c r="C2761" s="7"/>
      <c r="D2761" s="8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</row>
    <row r="2762" spans="1:25" ht="13" x14ac:dyDescent="0.15">
      <c r="A2762" s="7"/>
      <c r="B2762" s="7"/>
      <c r="C2762" s="7"/>
      <c r="D2762" s="8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</row>
    <row r="2763" spans="1:25" ht="13" x14ac:dyDescent="0.15">
      <c r="A2763" s="7"/>
      <c r="B2763" s="7"/>
      <c r="C2763" s="7"/>
      <c r="D2763" s="8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</row>
    <row r="2764" spans="1:25" ht="13" x14ac:dyDescent="0.15">
      <c r="A2764" s="7"/>
      <c r="B2764" s="7"/>
      <c r="C2764" s="7"/>
      <c r="D2764" s="8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</row>
    <row r="2765" spans="1:25" ht="13" x14ac:dyDescent="0.15">
      <c r="A2765" s="7"/>
      <c r="B2765" s="7"/>
      <c r="C2765" s="7"/>
      <c r="D2765" s="8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</row>
    <row r="2766" spans="1:25" ht="13" x14ac:dyDescent="0.15">
      <c r="A2766" s="7"/>
      <c r="B2766" s="7"/>
      <c r="C2766" s="7"/>
      <c r="D2766" s="8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</row>
    <row r="2767" spans="1:25" ht="13" x14ac:dyDescent="0.15">
      <c r="A2767" s="7"/>
      <c r="B2767" s="7"/>
      <c r="C2767" s="7"/>
      <c r="D2767" s="8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</row>
    <row r="2768" spans="1:25" ht="13" x14ac:dyDescent="0.15">
      <c r="A2768" s="7"/>
      <c r="B2768" s="7"/>
      <c r="C2768" s="7"/>
      <c r="D2768" s="8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</row>
    <row r="2769" spans="1:25" ht="13" x14ac:dyDescent="0.15">
      <c r="A2769" s="7"/>
      <c r="B2769" s="7"/>
      <c r="C2769" s="7"/>
      <c r="D2769" s="8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</row>
    <row r="2770" spans="1:25" ht="13" x14ac:dyDescent="0.15">
      <c r="A2770" s="7"/>
      <c r="B2770" s="7"/>
      <c r="C2770" s="7"/>
      <c r="D2770" s="8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</row>
    <row r="2771" spans="1:25" ht="13" x14ac:dyDescent="0.15">
      <c r="A2771" s="7"/>
      <c r="B2771" s="7"/>
      <c r="C2771" s="7"/>
      <c r="D2771" s="8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</row>
    <row r="2772" spans="1:25" ht="13" x14ac:dyDescent="0.15">
      <c r="A2772" s="7"/>
      <c r="B2772" s="7"/>
      <c r="C2772" s="7"/>
      <c r="D2772" s="8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</row>
    <row r="2773" spans="1:25" ht="13" x14ac:dyDescent="0.15">
      <c r="A2773" s="7"/>
      <c r="B2773" s="7"/>
      <c r="C2773" s="7"/>
      <c r="D2773" s="8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</row>
    <row r="2774" spans="1:25" ht="13" x14ac:dyDescent="0.15">
      <c r="A2774" s="7"/>
      <c r="B2774" s="7"/>
      <c r="C2774" s="7"/>
      <c r="D2774" s="8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</row>
    <row r="2775" spans="1:25" ht="13" x14ac:dyDescent="0.15">
      <c r="A2775" s="7"/>
      <c r="B2775" s="7"/>
      <c r="C2775" s="7"/>
      <c r="D2775" s="8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</row>
    <row r="2776" spans="1:25" ht="13" x14ac:dyDescent="0.15">
      <c r="A2776" s="7"/>
      <c r="B2776" s="7"/>
      <c r="C2776" s="7"/>
      <c r="D2776" s="8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</row>
    <row r="2777" spans="1:25" ht="13" x14ac:dyDescent="0.15">
      <c r="A2777" s="7"/>
      <c r="B2777" s="7"/>
      <c r="C2777" s="7"/>
      <c r="D2777" s="8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</row>
    <row r="2778" spans="1:25" ht="13" x14ac:dyDescent="0.15">
      <c r="A2778" s="7"/>
      <c r="B2778" s="7"/>
      <c r="C2778" s="7"/>
      <c r="D2778" s="8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</row>
    <row r="2779" spans="1:25" ht="13" x14ac:dyDescent="0.15">
      <c r="A2779" s="7"/>
      <c r="B2779" s="7"/>
      <c r="C2779" s="7"/>
      <c r="D2779" s="8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</row>
    <row r="2780" spans="1:25" ht="13" x14ac:dyDescent="0.15">
      <c r="A2780" s="7"/>
      <c r="B2780" s="7"/>
      <c r="C2780" s="7"/>
      <c r="D2780" s="8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</row>
    <row r="2781" spans="1:25" ht="13" x14ac:dyDescent="0.15">
      <c r="A2781" s="7"/>
      <c r="B2781" s="7"/>
      <c r="C2781" s="7"/>
      <c r="D2781" s="8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</row>
    <row r="2782" spans="1:25" ht="13" x14ac:dyDescent="0.15">
      <c r="A2782" s="7"/>
      <c r="B2782" s="7"/>
      <c r="C2782" s="7"/>
      <c r="D2782" s="8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</row>
    <row r="2783" spans="1:25" ht="13" x14ac:dyDescent="0.15">
      <c r="A2783" s="7"/>
      <c r="B2783" s="7"/>
      <c r="C2783" s="7"/>
      <c r="D2783" s="8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</row>
    <row r="2784" spans="1:25" ht="13" x14ac:dyDescent="0.15">
      <c r="A2784" s="7"/>
      <c r="B2784" s="7"/>
      <c r="C2784" s="7"/>
      <c r="D2784" s="8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</row>
    <row r="2785" spans="1:25" ht="13" x14ac:dyDescent="0.15">
      <c r="A2785" s="7"/>
      <c r="B2785" s="7"/>
      <c r="C2785" s="7"/>
      <c r="D2785" s="8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</row>
    <row r="2786" spans="1:25" ht="13" x14ac:dyDescent="0.15">
      <c r="A2786" s="7"/>
      <c r="B2786" s="7"/>
      <c r="C2786" s="7"/>
      <c r="D2786" s="8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</row>
    <row r="2787" spans="1:25" ht="13" x14ac:dyDescent="0.15">
      <c r="A2787" s="7"/>
      <c r="B2787" s="7"/>
      <c r="C2787" s="7"/>
      <c r="D2787" s="8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</row>
    <row r="2788" spans="1:25" ht="13" x14ac:dyDescent="0.15">
      <c r="A2788" s="7"/>
      <c r="B2788" s="7"/>
      <c r="C2788" s="7"/>
      <c r="D2788" s="8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</row>
    <row r="2789" spans="1:25" ht="13" x14ac:dyDescent="0.15">
      <c r="A2789" s="7"/>
      <c r="B2789" s="7"/>
      <c r="C2789" s="7"/>
      <c r="D2789" s="8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</row>
    <row r="2790" spans="1:25" ht="13" x14ac:dyDescent="0.15">
      <c r="A2790" s="7"/>
      <c r="B2790" s="7"/>
      <c r="C2790" s="7"/>
      <c r="D2790" s="8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</row>
    <row r="2791" spans="1:25" ht="13" x14ac:dyDescent="0.15">
      <c r="A2791" s="7"/>
      <c r="B2791" s="7"/>
      <c r="C2791" s="7"/>
      <c r="D2791" s="8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</row>
    <row r="2792" spans="1:25" ht="13" x14ac:dyDescent="0.15">
      <c r="A2792" s="7"/>
      <c r="B2792" s="7"/>
      <c r="C2792" s="7"/>
      <c r="D2792" s="8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</row>
    <row r="2793" spans="1:25" ht="13" x14ac:dyDescent="0.15">
      <c r="A2793" s="7"/>
      <c r="B2793" s="7"/>
      <c r="C2793" s="7"/>
      <c r="D2793" s="8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</row>
    <row r="2794" spans="1:25" ht="13" x14ac:dyDescent="0.15">
      <c r="A2794" s="7"/>
      <c r="B2794" s="7"/>
      <c r="C2794" s="7"/>
      <c r="D2794" s="8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</row>
    <row r="2795" spans="1:25" ht="13" x14ac:dyDescent="0.15">
      <c r="A2795" s="7"/>
      <c r="B2795" s="7"/>
      <c r="C2795" s="7"/>
      <c r="D2795" s="8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</row>
    <row r="2796" spans="1:25" ht="13" x14ac:dyDescent="0.15">
      <c r="A2796" s="7"/>
      <c r="B2796" s="7"/>
      <c r="C2796" s="7"/>
      <c r="D2796" s="8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</row>
    <row r="2797" spans="1:25" ht="13" x14ac:dyDescent="0.15">
      <c r="A2797" s="7"/>
      <c r="B2797" s="7"/>
      <c r="C2797" s="7"/>
      <c r="D2797" s="8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</row>
    <row r="2798" spans="1:25" ht="13" x14ac:dyDescent="0.15">
      <c r="A2798" s="7"/>
      <c r="B2798" s="7"/>
      <c r="C2798" s="7"/>
      <c r="D2798" s="8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</row>
    <row r="2799" spans="1:25" ht="13" x14ac:dyDescent="0.15">
      <c r="A2799" s="7"/>
      <c r="B2799" s="7"/>
      <c r="C2799" s="7"/>
      <c r="D2799" s="8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</row>
    <row r="2800" spans="1:25" ht="13" x14ac:dyDescent="0.15">
      <c r="A2800" s="7"/>
      <c r="B2800" s="7"/>
      <c r="C2800" s="7"/>
      <c r="D2800" s="8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</row>
    <row r="2801" spans="1:25" ht="13" x14ac:dyDescent="0.15">
      <c r="A2801" s="7"/>
      <c r="B2801" s="7"/>
      <c r="C2801" s="7"/>
      <c r="D2801" s="8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</row>
    <row r="2802" spans="1:25" ht="13" x14ac:dyDescent="0.15">
      <c r="A2802" s="7"/>
      <c r="B2802" s="7"/>
      <c r="C2802" s="7"/>
      <c r="D2802" s="8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</row>
    <row r="2803" spans="1:25" ht="13" x14ac:dyDescent="0.15">
      <c r="A2803" s="7"/>
      <c r="B2803" s="7"/>
      <c r="C2803" s="7"/>
      <c r="D2803" s="8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</row>
    <row r="2804" spans="1:25" ht="13" x14ac:dyDescent="0.15">
      <c r="A2804" s="7"/>
      <c r="B2804" s="7"/>
      <c r="C2804" s="7"/>
      <c r="D2804" s="8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</row>
    <row r="2805" spans="1:25" ht="13" x14ac:dyDescent="0.15">
      <c r="A2805" s="7"/>
      <c r="B2805" s="7"/>
      <c r="C2805" s="7"/>
      <c r="D2805" s="8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</row>
    <row r="2806" spans="1:25" ht="13" x14ac:dyDescent="0.15">
      <c r="A2806" s="7"/>
      <c r="B2806" s="7"/>
      <c r="C2806" s="7"/>
      <c r="D2806" s="8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</row>
    <row r="2807" spans="1:25" ht="13" x14ac:dyDescent="0.15">
      <c r="A2807" s="7"/>
      <c r="B2807" s="7"/>
      <c r="C2807" s="7"/>
      <c r="D2807" s="8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</row>
    <row r="2808" spans="1:25" ht="13" x14ac:dyDescent="0.15">
      <c r="A2808" s="7"/>
      <c r="B2808" s="7"/>
      <c r="C2808" s="7"/>
      <c r="D2808" s="8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</row>
    <row r="2809" spans="1:25" ht="13" x14ac:dyDescent="0.15">
      <c r="A2809" s="7"/>
      <c r="B2809" s="7"/>
      <c r="C2809" s="7"/>
      <c r="D2809" s="8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</row>
    <row r="2810" spans="1:25" ht="13" x14ac:dyDescent="0.15">
      <c r="A2810" s="7"/>
      <c r="B2810" s="7"/>
      <c r="C2810" s="7"/>
      <c r="D2810" s="8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</row>
    <row r="2811" spans="1:25" ht="13" x14ac:dyDescent="0.15">
      <c r="A2811" s="7"/>
      <c r="B2811" s="7"/>
      <c r="C2811" s="7"/>
      <c r="D2811" s="8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</row>
    <row r="2812" spans="1:25" ht="13" x14ac:dyDescent="0.15">
      <c r="A2812" s="7"/>
      <c r="B2812" s="7"/>
      <c r="C2812" s="7"/>
      <c r="D2812" s="8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</row>
    <row r="2813" spans="1:25" ht="13" x14ac:dyDescent="0.15">
      <c r="A2813" s="7"/>
      <c r="B2813" s="7"/>
      <c r="C2813" s="7"/>
      <c r="D2813" s="8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</row>
    <row r="2814" spans="1:25" ht="13" x14ac:dyDescent="0.15">
      <c r="A2814" s="7"/>
      <c r="B2814" s="7"/>
      <c r="C2814" s="7"/>
      <c r="D2814" s="8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</row>
    <row r="2815" spans="1:25" ht="13" x14ac:dyDescent="0.15">
      <c r="A2815" s="7"/>
      <c r="B2815" s="7"/>
      <c r="C2815" s="7"/>
      <c r="D2815" s="8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</row>
    <row r="2816" spans="1:25" ht="13" x14ac:dyDescent="0.15">
      <c r="A2816" s="7"/>
      <c r="B2816" s="7"/>
      <c r="C2816" s="7"/>
      <c r="D2816" s="8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</row>
    <row r="2817" spans="1:25" ht="13" x14ac:dyDescent="0.15">
      <c r="A2817" s="7"/>
      <c r="B2817" s="7"/>
      <c r="C2817" s="7"/>
      <c r="D2817" s="8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</row>
    <row r="2818" spans="1:25" ht="13" x14ac:dyDescent="0.15">
      <c r="A2818" s="7"/>
      <c r="B2818" s="7"/>
      <c r="C2818" s="7"/>
      <c r="D2818" s="8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</row>
    <row r="2819" spans="1:25" ht="13" x14ac:dyDescent="0.15">
      <c r="A2819" s="7"/>
      <c r="B2819" s="7"/>
      <c r="C2819" s="7"/>
      <c r="D2819" s="8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</row>
    <row r="2820" spans="1:25" ht="13" x14ac:dyDescent="0.15">
      <c r="A2820" s="7"/>
      <c r="B2820" s="7"/>
      <c r="C2820" s="7"/>
      <c r="D2820" s="8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</row>
    <row r="2821" spans="1:25" ht="13" x14ac:dyDescent="0.15">
      <c r="A2821" s="7"/>
      <c r="B2821" s="7"/>
      <c r="C2821" s="7"/>
      <c r="D2821" s="8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</row>
    <row r="2822" spans="1:25" ht="13" x14ac:dyDescent="0.15">
      <c r="A2822" s="7"/>
      <c r="B2822" s="7"/>
      <c r="C2822" s="7"/>
      <c r="D2822" s="8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</row>
    <row r="2823" spans="1:25" ht="13" x14ac:dyDescent="0.15">
      <c r="A2823" s="7"/>
      <c r="B2823" s="7"/>
      <c r="C2823" s="7"/>
      <c r="D2823" s="8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</row>
    <row r="2824" spans="1:25" ht="13" x14ac:dyDescent="0.15">
      <c r="A2824" s="7"/>
      <c r="B2824" s="7"/>
      <c r="C2824" s="7"/>
      <c r="D2824" s="8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</row>
    <row r="2825" spans="1:25" ht="13" x14ac:dyDescent="0.15">
      <c r="A2825" s="7"/>
      <c r="B2825" s="7"/>
      <c r="C2825" s="7"/>
      <c r="D2825" s="8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</row>
    <row r="2826" spans="1:25" ht="13" x14ac:dyDescent="0.15">
      <c r="A2826" s="7"/>
      <c r="B2826" s="7"/>
      <c r="C2826" s="7"/>
      <c r="D2826" s="8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</row>
    <row r="2827" spans="1:25" ht="13" x14ac:dyDescent="0.15">
      <c r="A2827" s="7"/>
      <c r="B2827" s="7"/>
      <c r="C2827" s="7"/>
      <c r="D2827" s="8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</row>
    <row r="2828" spans="1:25" ht="13" x14ac:dyDescent="0.15">
      <c r="A2828" s="7"/>
      <c r="B2828" s="7"/>
      <c r="C2828" s="7"/>
      <c r="D2828" s="8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</row>
    <row r="2829" spans="1:25" ht="13" x14ac:dyDescent="0.15">
      <c r="A2829" s="7"/>
      <c r="B2829" s="7"/>
      <c r="C2829" s="7"/>
      <c r="D2829" s="8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</row>
    <row r="2830" spans="1:25" ht="13" x14ac:dyDescent="0.15">
      <c r="A2830" s="7"/>
      <c r="B2830" s="7"/>
      <c r="C2830" s="7"/>
      <c r="D2830" s="8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</row>
    <row r="2831" spans="1:25" ht="13" x14ac:dyDescent="0.15">
      <c r="A2831" s="7"/>
      <c r="B2831" s="7"/>
      <c r="C2831" s="7"/>
      <c r="D2831" s="8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</row>
    <row r="2832" spans="1:25" ht="13" x14ac:dyDescent="0.15">
      <c r="A2832" s="7"/>
      <c r="B2832" s="7"/>
      <c r="C2832" s="7"/>
      <c r="D2832" s="8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</row>
    <row r="2833" spans="1:25" ht="13" x14ac:dyDescent="0.15">
      <c r="A2833" s="7"/>
      <c r="B2833" s="7"/>
      <c r="C2833" s="7"/>
      <c r="D2833" s="8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</row>
    <row r="2834" spans="1:25" ht="13" x14ac:dyDescent="0.15">
      <c r="A2834" s="7"/>
      <c r="B2834" s="7"/>
      <c r="C2834" s="7"/>
      <c r="D2834" s="8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</row>
    <row r="2835" spans="1:25" ht="13" x14ac:dyDescent="0.15">
      <c r="A2835" s="7"/>
      <c r="B2835" s="7"/>
      <c r="C2835" s="7"/>
      <c r="D2835" s="8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</row>
    <row r="2836" spans="1:25" ht="13" x14ac:dyDescent="0.15">
      <c r="A2836" s="7"/>
      <c r="B2836" s="7"/>
      <c r="C2836" s="7"/>
      <c r="D2836" s="8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</row>
    <row r="2837" spans="1:25" ht="13" x14ac:dyDescent="0.15">
      <c r="A2837" s="7"/>
      <c r="B2837" s="7"/>
      <c r="C2837" s="7"/>
      <c r="D2837" s="8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</row>
    <row r="2838" spans="1:25" ht="13" x14ac:dyDescent="0.15">
      <c r="A2838" s="7"/>
      <c r="B2838" s="7"/>
      <c r="C2838" s="7"/>
      <c r="D2838" s="8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</row>
    <row r="2839" spans="1:25" ht="13" x14ac:dyDescent="0.15">
      <c r="A2839" s="7"/>
      <c r="B2839" s="7"/>
      <c r="C2839" s="7"/>
      <c r="D2839" s="8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</row>
    <row r="2840" spans="1:25" ht="13" x14ac:dyDescent="0.15">
      <c r="A2840" s="7"/>
      <c r="B2840" s="7"/>
      <c r="C2840" s="7"/>
      <c r="D2840" s="8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</row>
    <row r="2841" spans="1:25" ht="13" x14ac:dyDescent="0.15">
      <c r="A2841" s="7"/>
      <c r="B2841" s="7"/>
      <c r="C2841" s="7"/>
      <c r="D2841" s="8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</row>
    <row r="2842" spans="1:25" ht="13" x14ac:dyDescent="0.15">
      <c r="A2842" s="7"/>
      <c r="B2842" s="7"/>
      <c r="C2842" s="7"/>
      <c r="D2842" s="8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</row>
    <row r="2843" spans="1:25" ht="13" x14ac:dyDescent="0.15">
      <c r="A2843" s="7"/>
      <c r="B2843" s="7"/>
      <c r="C2843" s="7"/>
      <c r="D2843" s="8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</row>
    <row r="2844" spans="1:25" ht="13" x14ac:dyDescent="0.15">
      <c r="A2844" s="7"/>
      <c r="B2844" s="7"/>
      <c r="C2844" s="7"/>
      <c r="D2844" s="8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</row>
    <row r="2845" spans="1:25" ht="13" x14ac:dyDescent="0.15">
      <c r="A2845" s="7"/>
      <c r="B2845" s="7"/>
      <c r="C2845" s="7"/>
      <c r="D2845" s="8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</row>
    <row r="2846" spans="1:25" ht="13" x14ac:dyDescent="0.15">
      <c r="A2846" s="7"/>
      <c r="B2846" s="7"/>
      <c r="C2846" s="7"/>
      <c r="D2846" s="8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7"/>
      <c r="R2846" s="7"/>
      <c r="S2846" s="7"/>
      <c r="T2846" s="7"/>
      <c r="U2846" s="7"/>
      <c r="V2846" s="7"/>
      <c r="W2846" s="7"/>
      <c r="X2846" s="7"/>
      <c r="Y2846" s="7"/>
    </row>
    <row r="2847" spans="1:25" ht="13" x14ac:dyDescent="0.15">
      <c r="A2847" s="7"/>
      <c r="B2847" s="7"/>
      <c r="C2847" s="7"/>
      <c r="D2847" s="8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7"/>
      <c r="R2847" s="7"/>
      <c r="S2847" s="7"/>
      <c r="T2847" s="7"/>
      <c r="U2847" s="7"/>
      <c r="V2847" s="7"/>
      <c r="W2847" s="7"/>
      <c r="X2847" s="7"/>
      <c r="Y2847" s="7"/>
    </row>
    <row r="2848" spans="1:25" ht="13" x14ac:dyDescent="0.15">
      <c r="A2848" s="7"/>
      <c r="B2848" s="7"/>
      <c r="C2848" s="7"/>
      <c r="D2848" s="8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7"/>
      <c r="R2848" s="7"/>
      <c r="S2848" s="7"/>
      <c r="T2848" s="7"/>
      <c r="U2848" s="7"/>
      <c r="V2848" s="7"/>
      <c r="W2848" s="7"/>
      <c r="X2848" s="7"/>
      <c r="Y2848" s="7"/>
    </row>
    <row r="2849" spans="1:25" ht="13" x14ac:dyDescent="0.15">
      <c r="A2849" s="7"/>
      <c r="B2849" s="7"/>
      <c r="C2849" s="7"/>
      <c r="D2849" s="8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7"/>
      <c r="Q2849" s="7"/>
      <c r="R2849" s="7"/>
      <c r="S2849" s="7"/>
      <c r="T2849" s="7"/>
      <c r="U2849" s="7"/>
      <c r="V2849" s="7"/>
      <c r="W2849" s="7"/>
      <c r="X2849" s="7"/>
      <c r="Y2849" s="7"/>
    </row>
    <row r="2850" spans="1:25" ht="13" x14ac:dyDescent="0.15">
      <c r="A2850" s="7"/>
      <c r="B2850" s="7"/>
      <c r="C2850" s="7"/>
      <c r="D2850" s="8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7"/>
      <c r="R2850" s="7"/>
      <c r="S2850" s="7"/>
      <c r="T2850" s="7"/>
      <c r="U2850" s="7"/>
      <c r="V2850" s="7"/>
      <c r="W2850" s="7"/>
      <c r="X2850" s="7"/>
      <c r="Y2850" s="7"/>
    </row>
    <row r="2851" spans="1:25" ht="13" x14ac:dyDescent="0.15">
      <c r="A2851" s="7"/>
      <c r="B2851" s="7"/>
      <c r="C2851" s="7"/>
      <c r="D2851" s="8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7"/>
      <c r="P2851" s="7"/>
      <c r="Q2851" s="7"/>
      <c r="R2851" s="7"/>
      <c r="S2851" s="7"/>
      <c r="T2851" s="7"/>
      <c r="U2851" s="7"/>
      <c r="V2851" s="7"/>
      <c r="W2851" s="7"/>
      <c r="X2851" s="7"/>
      <c r="Y2851" s="7"/>
    </row>
    <row r="2852" spans="1:25" ht="13" x14ac:dyDescent="0.15">
      <c r="A2852" s="7"/>
      <c r="B2852" s="7"/>
      <c r="C2852" s="7"/>
      <c r="D2852" s="8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7"/>
      <c r="Q2852" s="7"/>
      <c r="R2852" s="7"/>
      <c r="S2852" s="7"/>
      <c r="T2852" s="7"/>
      <c r="U2852" s="7"/>
      <c r="V2852" s="7"/>
      <c r="W2852" s="7"/>
      <c r="X2852" s="7"/>
      <c r="Y2852" s="7"/>
    </row>
    <row r="2853" spans="1:25" ht="13" x14ac:dyDescent="0.15">
      <c r="A2853" s="7"/>
      <c r="B2853" s="7"/>
      <c r="C2853" s="7"/>
      <c r="D2853" s="8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/>
      <c r="Q2853" s="7"/>
      <c r="R2853" s="7"/>
      <c r="S2853" s="7"/>
      <c r="T2853" s="7"/>
      <c r="U2853" s="7"/>
      <c r="V2853" s="7"/>
      <c r="W2853" s="7"/>
      <c r="X2853" s="7"/>
      <c r="Y2853" s="7"/>
    </row>
    <row r="2854" spans="1:25" ht="13" x14ac:dyDescent="0.15">
      <c r="A2854" s="7"/>
      <c r="B2854" s="7"/>
      <c r="C2854" s="7"/>
      <c r="D2854" s="8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7"/>
      <c r="R2854" s="7"/>
      <c r="S2854" s="7"/>
      <c r="T2854" s="7"/>
      <c r="U2854" s="7"/>
      <c r="V2854" s="7"/>
      <c r="W2854" s="7"/>
      <c r="X2854" s="7"/>
      <c r="Y2854" s="7"/>
    </row>
    <row r="2855" spans="1:25" ht="13" x14ac:dyDescent="0.15">
      <c r="A2855" s="7"/>
      <c r="B2855" s="7"/>
      <c r="C2855" s="7"/>
      <c r="D2855" s="8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  <c r="Q2855" s="7"/>
      <c r="R2855" s="7"/>
      <c r="S2855" s="7"/>
      <c r="T2855" s="7"/>
      <c r="U2855" s="7"/>
      <c r="V2855" s="7"/>
      <c r="W2855" s="7"/>
      <c r="X2855" s="7"/>
      <c r="Y2855" s="7"/>
    </row>
    <row r="2856" spans="1:25" ht="13" x14ac:dyDescent="0.15">
      <c r="A2856" s="7"/>
      <c r="B2856" s="7"/>
      <c r="C2856" s="7"/>
      <c r="D2856" s="8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7"/>
      <c r="Q2856" s="7"/>
      <c r="R2856" s="7"/>
      <c r="S2856" s="7"/>
      <c r="T2856" s="7"/>
      <c r="U2856" s="7"/>
      <c r="V2856" s="7"/>
      <c r="W2856" s="7"/>
      <c r="X2856" s="7"/>
      <c r="Y2856" s="7"/>
    </row>
    <row r="2857" spans="1:25" ht="13" x14ac:dyDescent="0.15">
      <c r="A2857" s="7"/>
      <c r="B2857" s="7"/>
      <c r="C2857" s="7"/>
      <c r="D2857" s="8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7"/>
      <c r="Q2857" s="7"/>
      <c r="R2857" s="7"/>
      <c r="S2857" s="7"/>
      <c r="T2857" s="7"/>
      <c r="U2857" s="7"/>
      <c r="V2857" s="7"/>
      <c r="W2857" s="7"/>
      <c r="X2857" s="7"/>
      <c r="Y2857" s="7"/>
    </row>
    <row r="2858" spans="1:25" ht="13" x14ac:dyDescent="0.15">
      <c r="A2858" s="7"/>
      <c r="B2858" s="7"/>
      <c r="C2858" s="7"/>
      <c r="D2858" s="8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/>
      <c r="Q2858" s="7"/>
      <c r="R2858" s="7"/>
      <c r="S2858" s="7"/>
      <c r="T2858" s="7"/>
      <c r="U2858" s="7"/>
      <c r="V2858" s="7"/>
      <c r="W2858" s="7"/>
      <c r="X2858" s="7"/>
      <c r="Y2858" s="7"/>
    </row>
    <row r="2859" spans="1:25" ht="13" x14ac:dyDescent="0.15">
      <c r="A2859" s="7"/>
      <c r="B2859" s="7"/>
      <c r="C2859" s="7"/>
      <c r="D2859" s="8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7"/>
      <c r="Q2859" s="7"/>
      <c r="R2859" s="7"/>
      <c r="S2859" s="7"/>
      <c r="T2859" s="7"/>
      <c r="U2859" s="7"/>
      <c r="V2859" s="7"/>
      <c r="W2859" s="7"/>
      <c r="X2859" s="7"/>
      <c r="Y2859" s="7"/>
    </row>
    <row r="2860" spans="1:25" ht="13" x14ac:dyDescent="0.15">
      <c r="A2860" s="7"/>
      <c r="B2860" s="7"/>
      <c r="C2860" s="7"/>
      <c r="D2860" s="8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7"/>
      <c r="R2860" s="7"/>
      <c r="S2860" s="7"/>
      <c r="T2860" s="7"/>
      <c r="U2860" s="7"/>
      <c r="V2860" s="7"/>
      <c r="W2860" s="7"/>
      <c r="X2860" s="7"/>
      <c r="Y2860" s="7"/>
    </row>
    <row r="2861" spans="1:25" ht="13" x14ac:dyDescent="0.15">
      <c r="A2861" s="7"/>
      <c r="B2861" s="7"/>
      <c r="C2861" s="7"/>
      <c r="D2861" s="8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7"/>
      <c r="Q2861" s="7"/>
      <c r="R2861" s="7"/>
      <c r="S2861" s="7"/>
      <c r="T2861" s="7"/>
      <c r="U2861" s="7"/>
      <c r="V2861" s="7"/>
      <c r="W2861" s="7"/>
      <c r="X2861" s="7"/>
      <c r="Y2861" s="7"/>
    </row>
    <row r="2862" spans="1:25" ht="13" x14ac:dyDescent="0.15">
      <c r="A2862" s="7"/>
      <c r="B2862" s="7"/>
      <c r="C2862" s="7"/>
      <c r="D2862" s="8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7"/>
      <c r="R2862" s="7"/>
      <c r="S2862" s="7"/>
      <c r="T2862" s="7"/>
      <c r="U2862" s="7"/>
      <c r="V2862" s="7"/>
      <c r="W2862" s="7"/>
      <c r="X2862" s="7"/>
      <c r="Y2862" s="7"/>
    </row>
    <row r="2863" spans="1:25" ht="13" x14ac:dyDescent="0.15">
      <c r="A2863" s="7"/>
      <c r="B2863" s="7"/>
      <c r="C2863" s="7"/>
      <c r="D2863" s="8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7"/>
      <c r="Q2863" s="7"/>
      <c r="R2863" s="7"/>
      <c r="S2863" s="7"/>
      <c r="T2863" s="7"/>
      <c r="U2863" s="7"/>
      <c r="V2863" s="7"/>
      <c r="W2863" s="7"/>
      <c r="X2863" s="7"/>
      <c r="Y2863" s="7"/>
    </row>
    <row r="2864" spans="1:25" ht="13" x14ac:dyDescent="0.15">
      <c r="A2864" s="7"/>
      <c r="B2864" s="7"/>
      <c r="C2864" s="7"/>
      <c r="D2864" s="8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7"/>
      <c r="R2864" s="7"/>
      <c r="S2864" s="7"/>
      <c r="T2864" s="7"/>
      <c r="U2864" s="7"/>
      <c r="V2864" s="7"/>
      <c r="W2864" s="7"/>
      <c r="X2864" s="7"/>
      <c r="Y2864" s="7"/>
    </row>
    <row r="2865" spans="1:25" ht="13" x14ac:dyDescent="0.15">
      <c r="A2865" s="7"/>
      <c r="B2865" s="7"/>
      <c r="C2865" s="7"/>
      <c r="D2865" s="8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7"/>
      <c r="P2865" s="7"/>
      <c r="Q2865" s="7"/>
      <c r="R2865" s="7"/>
      <c r="S2865" s="7"/>
      <c r="T2865" s="7"/>
      <c r="U2865" s="7"/>
      <c r="V2865" s="7"/>
      <c r="W2865" s="7"/>
      <c r="X2865" s="7"/>
      <c r="Y2865" s="7"/>
    </row>
    <row r="2866" spans="1:25" ht="13" x14ac:dyDescent="0.15">
      <c r="A2866" s="7"/>
      <c r="B2866" s="7"/>
      <c r="C2866" s="7"/>
      <c r="D2866" s="8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7"/>
      <c r="Q2866" s="7"/>
      <c r="R2866" s="7"/>
      <c r="S2866" s="7"/>
      <c r="T2866" s="7"/>
      <c r="U2866" s="7"/>
      <c r="V2866" s="7"/>
      <c r="W2866" s="7"/>
      <c r="X2866" s="7"/>
      <c r="Y2866" s="7"/>
    </row>
    <row r="2867" spans="1:25" ht="13" x14ac:dyDescent="0.15">
      <c r="A2867" s="7"/>
      <c r="B2867" s="7"/>
      <c r="C2867" s="7"/>
      <c r="D2867" s="8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7"/>
      <c r="Q2867" s="7"/>
      <c r="R2867" s="7"/>
      <c r="S2867" s="7"/>
      <c r="T2867" s="7"/>
      <c r="U2867" s="7"/>
      <c r="V2867" s="7"/>
      <c r="W2867" s="7"/>
      <c r="X2867" s="7"/>
      <c r="Y2867" s="7"/>
    </row>
    <row r="2868" spans="1:25" ht="13" x14ac:dyDescent="0.15">
      <c r="A2868" s="7"/>
      <c r="B2868" s="7"/>
      <c r="C2868" s="7"/>
      <c r="D2868" s="8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/>
      <c r="Q2868" s="7"/>
      <c r="R2868" s="7"/>
      <c r="S2868" s="7"/>
      <c r="T2868" s="7"/>
      <c r="U2868" s="7"/>
      <c r="V2868" s="7"/>
      <c r="W2868" s="7"/>
      <c r="X2868" s="7"/>
      <c r="Y2868" s="7"/>
    </row>
    <row r="2869" spans="1:25" ht="13" x14ac:dyDescent="0.15">
      <c r="A2869" s="7"/>
      <c r="B2869" s="7"/>
      <c r="C2869" s="7"/>
      <c r="D2869" s="8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7"/>
      <c r="Q2869" s="7"/>
      <c r="R2869" s="7"/>
      <c r="S2869" s="7"/>
      <c r="T2869" s="7"/>
      <c r="U2869" s="7"/>
      <c r="V2869" s="7"/>
      <c r="W2869" s="7"/>
      <c r="X2869" s="7"/>
      <c r="Y2869" s="7"/>
    </row>
    <row r="2870" spans="1:25" ht="13" x14ac:dyDescent="0.15">
      <c r="A2870" s="7"/>
      <c r="B2870" s="7"/>
      <c r="C2870" s="7"/>
      <c r="D2870" s="8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/>
      <c r="Q2870" s="7"/>
      <c r="R2870" s="7"/>
      <c r="S2870" s="7"/>
      <c r="T2870" s="7"/>
      <c r="U2870" s="7"/>
      <c r="V2870" s="7"/>
      <c r="W2870" s="7"/>
      <c r="X2870" s="7"/>
      <c r="Y2870" s="7"/>
    </row>
    <row r="2871" spans="1:25" ht="13" x14ac:dyDescent="0.15">
      <c r="A2871" s="7"/>
      <c r="B2871" s="7"/>
      <c r="C2871" s="7"/>
      <c r="D2871" s="8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7"/>
      <c r="R2871" s="7"/>
      <c r="S2871" s="7"/>
      <c r="T2871" s="7"/>
      <c r="U2871" s="7"/>
      <c r="V2871" s="7"/>
      <c r="W2871" s="7"/>
      <c r="X2871" s="7"/>
      <c r="Y2871" s="7"/>
    </row>
    <row r="2872" spans="1:25" ht="13" x14ac:dyDescent="0.15">
      <c r="A2872" s="7"/>
      <c r="B2872" s="7"/>
      <c r="C2872" s="7"/>
      <c r="D2872" s="8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7"/>
      <c r="Q2872" s="7"/>
      <c r="R2872" s="7"/>
      <c r="S2872" s="7"/>
      <c r="T2872" s="7"/>
      <c r="U2872" s="7"/>
      <c r="V2872" s="7"/>
      <c r="W2872" s="7"/>
      <c r="X2872" s="7"/>
      <c r="Y2872" s="7"/>
    </row>
    <row r="2873" spans="1:25" ht="13" x14ac:dyDescent="0.15">
      <c r="A2873" s="7"/>
      <c r="B2873" s="7"/>
      <c r="C2873" s="7"/>
      <c r="D2873" s="8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7"/>
      <c r="Q2873" s="7"/>
      <c r="R2873" s="7"/>
      <c r="S2873" s="7"/>
      <c r="T2873" s="7"/>
      <c r="U2873" s="7"/>
      <c r="V2873" s="7"/>
      <c r="W2873" s="7"/>
      <c r="X2873" s="7"/>
      <c r="Y2873" s="7"/>
    </row>
    <row r="2874" spans="1:25" ht="13" x14ac:dyDescent="0.15">
      <c r="A2874" s="7"/>
      <c r="B2874" s="7"/>
      <c r="C2874" s="7"/>
      <c r="D2874" s="8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7"/>
      <c r="R2874" s="7"/>
      <c r="S2874" s="7"/>
      <c r="T2874" s="7"/>
      <c r="U2874" s="7"/>
      <c r="V2874" s="7"/>
      <c r="W2874" s="7"/>
      <c r="X2874" s="7"/>
      <c r="Y2874" s="7"/>
    </row>
    <row r="2875" spans="1:25" ht="13" x14ac:dyDescent="0.15">
      <c r="A2875" s="7"/>
      <c r="B2875" s="7"/>
      <c r="C2875" s="7"/>
      <c r="D2875" s="8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7"/>
      <c r="Q2875" s="7"/>
      <c r="R2875" s="7"/>
      <c r="S2875" s="7"/>
      <c r="T2875" s="7"/>
      <c r="U2875" s="7"/>
      <c r="V2875" s="7"/>
      <c r="W2875" s="7"/>
      <c r="X2875" s="7"/>
      <c r="Y2875" s="7"/>
    </row>
    <row r="2876" spans="1:25" ht="13" x14ac:dyDescent="0.15">
      <c r="A2876" s="7"/>
      <c r="B2876" s="7"/>
      <c r="C2876" s="7"/>
      <c r="D2876" s="8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7"/>
      <c r="R2876" s="7"/>
      <c r="S2876" s="7"/>
      <c r="T2876" s="7"/>
      <c r="U2876" s="7"/>
      <c r="V2876" s="7"/>
      <c r="W2876" s="7"/>
      <c r="X2876" s="7"/>
      <c r="Y2876" s="7"/>
    </row>
    <row r="2877" spans="1:25" ht="13" x14ac:dyDescent="0.15">
      <c r="A2877" s="7"/>
      <c r="B2877" s="7"/>
      <c r="C2877" s="7"/>
      <c r="D2877" s="8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7"/>
      <c r="R2877" s="7"/>
      <c r="S2877" s="7"/>
      <c r="T2877" s="7"/>
      <c r="U2877" s="7"/>
      <c r="V2877" s="7"/>
      <c r="W2877" s="7"/>
      <c r="X2877" s="7"/>
      <c r="Y2877" s="7"/>
    </row>
    <row r="2878" spans="1:25" ht="13" x14ac:dyDescent="0.15">
      <c r="A2878" s="7"/>
      <c r="B2878" s="7"/>
      <c r="C2878" s="7"/>
      <c r="D2878" s="8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/>
      <c r="Q2878" s="7"/>
      <c r="R2878" s="7"/>
      <c r="S2878" s="7"/>
      <c r="T2878" s="7"/>
      <c r="U2878" s="7"/>
      <c r="V2878" s="7"/>
      <c r="W2878" s="7"/>
      <c r="X2878" s="7"/>
      <c r="Y2878" s="7"/>
    </row>
    <row r="2879" spans="1:25" ht="13" x14ac:dyDescent="0.15">
      <c r="A2879" s="7"/>
      <c r="B2879" s="7"/>
      <c r="C2879" s="7"/>
      <c r="D2879" s="8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7"/>
      <c r="Q2879" s="7"/>
      <c r="R2879" s="7"/>
      <c r="S2879" s="7"/>
      <c r="T2879" s="7"/>
      <c r="U2879" s="7"/>
      <c r="V2879" s="7"/>
      <c r="W2879" s="7"/>
      <c r="X2879" s="7"/>
      <c r="Y2879" s="7"/>
    </row>
    <row r="2880" spans="1:25" ht="13" x14ac:dyDescent="0.15">
      <c r="A2880" s="7"/>
      <c r="B2880" s="7"/>
      <c r="C2880" s="7"/>
      <c r="D2880" s="8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7"/>
      <c r="Q2880" s="7"/>
      <c r="R2880" s="7"/>
      <c r="S2880" s="7"/>
      <c r="T2880" s="7"/>
      <c r="U2880" s="7"/>
      <c r="V2880" s="7"/>
      <c r="W2880" s="7"/>
      <c r="X2880" s="7"/>
      <c r="Y2880" s="7"/>
    </row>
    <row r="2881" spans="1:25" ht="13" x14ac:dyDescent="0.15">
      <c r="A2881" s="7"/>
      <c r="B2881" s="7"/>
      <c r="C2881" s="7"/>
      <c r="D2881" s="8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7"/>
      <c r="Q2881" s="7"/>
      <c r="R2881" s="7"/>
      <c r="S2881" s="7"/>
      <c r="T2881" s="7"/>
      <c r="U2881" s="7"/>
      <c r="V2881" s="7"/>
      <c r="W2881" s="7"/>
      <c r="X2881" s="7"/>
      <c r="Y2881" s="7"/>
    </row>
    <row r="2882" spans="1:25" ht="13" x14ac:dyDescent="0.15">
      <c r="A2882" s="7"/>
      <c r="B2882" s="7"/>
      <c r="C2882" s="7"/>
      <c r="D2882" s="8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7"/>
      <c r="R2882" s="7"/>
      <c r="S2882" s="7"/>
      <c r="T2882" s="7"/>
      <c r="U2882" s="7"/>
      <c r="V2882" s="7"/>
      <c r="W2882" s="7"/>
      <c r="X2882" s="7"/>
      <c r="Y2882" s="7"/>
    </row>
    <row r="2883" spans="1:25" ht="13" x14ac:dyDescent="0.15">
      <c r="A2883" s="7"/>
      <c r="B2883" s="7"/>
      <c r="C2883" s="7"/>
      <c r="D2883" s="8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7"/>
      <c r="Q2883" s="7"/>
      <c r="R2883" s="7"/>
      <c r="S2883" s="7"/>
      <c r="T2883" s="7"/>
      <c r="U2883" s="7"/>
      <c r="V2883" s="7"/>
      <c r="W2883" s="7"/>
      <c r="X2883" s="7"/>
      <c r="Y2883" s="7"/>
    </row>
    <row r="2884" spans="1:25" ht="13" x14ac:dyDescent="0.15">
      <c r="A2884" s="7"/>
      <c r="B2884" s="7"/>
      <c r="C2884" s="7"/>
      <c r="D2884" s="8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7"/>
      <c r="R2884" s="7"/>
      <c r="S2884" s="7"/>
      <c r="T2884" s="7"/>
      <c r="U2884" s="7"/>
      <c r="V2884" s="7"/>
      <c r="W2884" s="7"/>
      <c r="X2884" s="7"/>
      <c r="Y2884" s="7"/>
    </row>
    <row r="2885" spans="1:25" ht="13" x14ac:dyDescent="0.15">
      <c r="A2885" s="7"/>
      <c r="B2885" s="7"/>
      <c r="C2885" s="7"/>
      <c r="D2885" s="8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7"/>
      <c r="Q2885" s="7"/>
      <c r="R2885" s="7"/>
      <c r="S2885" s="7"/>
      <c r="T2885" s="7"/>
      <c r="U2885" s="7"/>
      <c r="V2885" s="7"/>
      <c r="W2885" s="7"/>
      <c r="X2885" s="7"/>
      <c r="Y2885" s="7"/>
    </row>
    <row r="2886" spans="1:25" ht="13" x14ac:dyDescent="0.15">
      <c r="A2886" s="7"/>
      <c r="B2886" s="7"/>
      <c r="C2886" s="7"/>
      <c r="D2886" s="8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  <c r="Q2886" s="7"/>
      <c r="R2886" s="7"/>
      <c r="S2886" s="7"/>
      <c r="T2886" s="7"/>
      <c r="U2886" s="7"/>
      <c r="V2886" s="7"/>
      <c r="W2886" s="7"/>
      <c r="X2886" s="7"/>
      <c r="Y2886" s="7"/>
    </row>
    <row r="2887" spans="1:25" ht="13" x14ac:dyDescent="0.15">
      <c r="A2887" s="7"/>
      <c r="B2887" s="7"/>
      <c r="C2887" s="7"/>
      <c r="D2887" s="8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7"/>
      <c r="Q2887" s="7"/>
      <c r="R2887" s="7"/>
      <c r="S2887" s="7"/>
      <c r="T2887" s="7"/>
      <c r="U2887" s="7"/>
      <c r="V2887" s="7"/>
      <c r="W2887" s="7"/>
      <c r="X2887" s="7"/>
      <c r="Y2887" s="7"/>
    </row>
    <row r="2888" spans="1:25" ht="13" x14ac:dyDescent="0.15">
      <c r="A2888" s="7"/>
      <c r="B2888" s="7"/>
      <c r="C2888" s="7"/>
      <c r="D2888" s="8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  <c r="Q2888" s="7"/>
      <c r="R2888" s="7"/>
      <c r="S2888" s="7"/>
      <c r="T2888" s="7"/>
      <c r="U2888" s="7"/>
      <c r="V2888" s="7"/>
      <c r="W2888" s="7"/>
      <c r="X2888" s="7"/>
      <c r="Y2888" s="7"/>
    </row>
    <row r="2889" spans="1:25" ht="13" x14ac:dyDescent="0.15">
      <c r="A2889" s="7"/>
      <c r="B2889" s="7"/>
      <c r="C2889" s="7"/>
      <c r="D2889" s="8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  <c r="Q2889" s="7"/>
      <c r="R2889" s="7"/>
      <c r="S2889" s="7"/>
      <c r="T2889" s="7"/>
      <c r="U2889" s="7"/>
      <c r="V2889" s="7"/>
      <c r="W2889" s="7"/>
      <c r="X2889" s="7"/>
      <c r="Y2889" s="7"/>
    </row>
    <row r="2890" spans="1:25" ht="13" x14ac:dyDescent="0.15">
      <c r="A2890" s="7"/>
      <c r="B2890" s="7"/>
      <c r="C2890" s="7"/>
      <c r="D2890" s="8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  <c r="Q2890" s="7"/>
      <c r="R2890" s="7"/>
      <c r="S2890" s="7"/>
      <c r="T2890" s="7"/>
      <c r="U2890" s="7"/>
      <c r="V2890" s="7"/>
      <c r="W2890" s="7"/>
      <c r="X2890" s="7"/>
      <c r="Y2890" s="7"/>
    </row>
    <row r="2891" spans="1:25" ht="13" x14ac:dyDescent="0.15">
      <c r="A2891" s="7"/>
      <c r="B2891" s="7"/>
      <c r="C2891" s="7"/>
      <c r="D2891" s="8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/>
      <c r="Q2891" s="7"/>
      <c r="R2891" s="7"/>
      <c r="S2891" s="7"/>
      <c r="T2891" s="7"/>
      <c r="U2891" s="7"/>
      <c r="V2891" s="7"/>
      <c r="W2891" s="7"/>
      <c r="X2891" s="7"/>
      <c r="Y2891" s="7"/>
    </row>
    <row r="2892" spans="1:25" ht="13" x14ac:dyDescent="0.15">
      <c r="A2892" s="7"/>
      <c r="B2892" s="7"/>
      <c r="C2892" s="7"/>
      <c r="D2892" s="8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  <c r="Q2892" s="7"/>
      <c r="R2892" s="7"/>
      <c r="S2892" s="7"/>
      <c r="T2892" s="7"/>
      <c r="U2892" s="7"/>
      <c r="V2892" s="7"/>
      <c r="W2892" s="7"/>
      <c r="X2892" s="7"/>
      <c r="Y2892" s="7"/>
    </row>
    <row r="2893" spans="1:25" ht="13" x14ac:dyDescent="0.15">
      <c r="A2893" s="7"/>
      <c r="B2893" s="7"/>
      <c r="C2893" s="7"/>
      <c r="D2893" s="8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7"/>
      <c r="P2893" s="7"/>
      <c r="Q2893" s="7"/>
      <c r="R2893" s="7"/>
      <c r="S2893" s="7"/>
      <c r="T2893" s="7"/>
      <c r="U2893" s="7"/>
      <c r="V2893" s="7"/>
      <c r="W2893" s="7"/>
      <c r="X2893" s="7"/>
      <c r="Y2893" s="7"/>
    </row>
    <row r="2894" spans="1:25" ht="13" x14ac:dyDescent="0.15">
      <c r="A2894" s="7"/>
      <c r="B2894" s="7"/>
      <c r="C2894" s="7"/>
      <c r="D2894" s="8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7"/>
      <c r="R2894" s="7"/>
      <c r="S2894" s="7"/>
      <c r="T2894" s="7"/>
      <c r="U2894" s="7"/>
      <c r="V2894" s="7"/>
      <c r="W2894" s="7"/>
      <c r="X2894" s="7"/>
      <c r="Y2894" s="7"/>
    </row>
    <row r="2895" spans="1:25" ht="13" x14ac:dyDescent="0.15">
      <c r="A2895" s="7"/>
      <c r="B2895" s="7"/>
      <c r="C2895" s="7"/>
      <c r="D2895" s="8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7"/>
      <c r="R2895" s="7"/>
      <c r="S2895" s="7"/>
      <c r="T2895" s="7"/>
      <c r="U2895" s="7"/>
      <c r="V2895" s="7"/>
      <c r="W2895" s="7"/>
      <c r="X2895" s="7"/>
      <c r="Y2895" s="7"/>
    </row>
    <row r="2896" spans="1:25" ht="13" x14ac:dyDescent="0.15">
      <c r="A2896" s="7"/>
      <c r="B2896" s="7"/>
      <c r="C2896" s="7"/>
      <c r="D2896" s="8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7"/>
      <c r="R2896" s="7"/>
      <c r="S2896" s="7"/>
      <c r="T2896" s="7"/>
      <c r="U2896" s="7"/>
      <c r="V2896" s="7"/>
      <c r="W2896" s="7"/>
      <c r="X2896" s="7"/>
      <c r="Y2896" s="7"/>
    </row>
    <row r="2897" spans="1:25" ht="13" x14ac:dyDescent="0.15">
      <c r="A2897" s="7"/>
      <c r="B2897" s="7"/>
      <c r="C2897" s="7"/>
      <c r="D2897" s="8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7"/>
      <c r="P2897" s="7"/>
      <c r="Q2897" s="7"/>
      <c r="R2897" s="7"/>
      <c r="S2897" s="7"/>
      <c r="T2897" s="7"/>
      <c r="U2897" s="7"/>
      <c r="V2897" s="7"/>
      <c r="W2897" s="7"/>
      <c r="X2897" s="7"/>
      <c r="Y2897" s="7"/>
    </row>
    <row r="2898" spans="1:25" ht="13" x14ac:dyDescent="0.15">
      <c r="A2898" s="7"/>
      <c r="B2898" s="7"/>
      <c r="C2898" s="7"/>
      <c r="D2898" s="8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7"/>
      <c r="Q2898" s="7"/>
      <c r="R2898" s="7"/>
      <c r="S2898" s="7"/>
      <c r="T2898" s="7"/>
      <c r="U2898" s="7"/>
      <c r="V2898" s="7"/>
      <c r="W2898" s="7"/>
      <c r="X2898" s="7"/>
      <c r="Y2898" s="7"/>
    </row>
    <row r="2899" spans="1:25" ht="13" x14ac:dyDescent="0.15">
      <c r="A2899" s="7"/>
      <c r="B2899" s="7"/>
      <c r="C2899" s="7"/>
      <c r="D2899" s="8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7"/>
      <c r="Q2899" s="7"/>
      <c r="R2899" s="7"/>
      <c r="S2899" s="7"/>
      <c r="T2899" s="7"/>
      <c r="U2899" s="7"/>
      <c r="V2899" s="7"/>
      <c r="W2899" s="7"/>
      <c r="X2899" s="7"/>
      <c r="Y2899" s="7"/>
    </row>
    <row r="2900" spans="1:25" ht="13" x14ac:dyDescent="0.15">
      <c r="A2900" s="7"/>
      <c r="B2900" s="7"/>
      <c r="C2900" s="7"/>
      <c r="D2900" s="8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/>
      <c r="Q2900" s="7"/>
      <c r="R2900" s="7"/>
      <c r="S2900" s="7"/>
      <c r="T2900" s="7"/>
      <c r="U2900" s="7"/>
      <c r="V2900" s="7"/>
      <c r="W2900" s="7"/>
      <c r="X2900" s="7"/>
      <c r="Y2900" s="7"/>
    </row>
    <row r="2901" spans="1:25" ht="13" x14ac:dyDescent="0.15">
      <c r="A2901" s="7"/>
      <c r="B2901" s="7"/>
      <c r="C2901" s="7"/>
      <c r="D2901" s="8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7"/>
      <c r="Q2901" s="7"/>
      <c r="R2901" s="7"/>
      <c r="S2901" s="7"/>
      <c r="T2901" s="7"/>
      <c r="U2901" s="7"/>
      <c r="V2901" s="7"/>
      <c r="W2901" s="7"/>
      <c r="X2901" s="7"/>
      <c r="Y2901" s="7"/>
    </row>
    <row r="2902" spans="1:25" ht="13" x14ac:dyDescent="0.15">
      <c r="A2902" s="7"/>
      <c r="B2902" s="7"/>
      <c r="C2902" s="7"/>
      <c r="D2902" s="8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7"/>
      <c r="P2902" s="7"/>
      <c r="Q2902" s="7"/>
      <c r="R2902" s="7"/>
      <c r="S2902" s="7"/>
      <c r="T2902" s="7"/>
      <c r="U2902" s="7"/>
      <c r="V2902" s="7"/>
      <c r="W2902" s="7"/>
      <c r="X2902" s="7"/>
      <c r="Y2902" s="7"/>
    </row>
    <row r="2903" spans="1:25" ht="13" x14ac:dyDescent="0.15">
      <c r="A2903" s="7"/>
      <c r="B2903" s="7"/>
      <c r="C2903" s="7"/>
      <c r="D2903" s="8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7"/>
      <c r="Q2903" s="7"/>
      <c r="R2903" s="7"/>
      <c r="S2903" s="7"/>
      <c r="T2903" s="7"/>
      <c r="U2903" s="7"/>
      <c r="V2903" s="7"/>
      <c r="W2903" s="7"/>
      <c r="X2903" s="7"/>
      <c r="Y2903" s="7"/>
    </row>
    <row r="2904" spans="1:25" ht="13" x14ac:dyDescent="0.15">
      <c r="A2904" s="7"/>
      <c r="B2904" s="7"/>
      <c r="C2904" s="7"/>
      <c r="D2904" s="8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7"/>
      <c r="P2904" s="7"/>
      <c r="Q2904" s="7"/>
      <c r="R2904" s="7"/>
      <c r="S2904" s="7"/>
      <c r="T2904" s="7"/>
      <c r="U2904" s="7"/>
      <c r="V2904" s="7"/>
      <c r="W2904" s="7"/>
      <c r="X2904" s="7"/>
      <c r="Y2904" s="7"/>
    </row>
    <row r="2905" spans="1:25" ht="13" x14ac:dyDescent="0.15">
      <c r="A2905" s="7"/>
      <c r="B2905" s="7"/>
      <c r="C2905" s="7"/>
      <c r="D2905" s="8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7"/>
      <c r="Q2905" s="7"/>
      <c r="R2905" s="7"/>
      <c r="S2905" s="7"/>
      <c r="T2905" s="7"/>
      <c r="U2905" s="7"/>
      <c r="V2905" s="7"/>
      <c r="W2905" s="7"/>
      <c r="X2905" s="7"/>
      <c r="Y2905" s="7"/>
    </row>
    <row r="2906" spans="1:25" ht="13" x14ac:dyDescent="0.15">
      <c r="A2906" s="7"/>
      <c r="B2906" s="7"/>
      <c r="C2906" s="7"/>
      <c r="D2906" s="8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7"/>
      <c r="P2906" s="7"/>
      <c r="Q2906" s="7"/>
      <c r="R2906" s="7"/>
      <c r="S2906" s="7"/>
      <c r="T2906" s="7"/>
      <c r="U2906" s="7"/>
      <c r="V2906" s="7"/>
      <c r="W2906" s="7"/>
      <c r="X2906" s="7"/>
      <c r="Y2906" s="7"/>
    </row>
    <row r="2907" spans="1:25" ht="13" x14ac:dyDescent="0.15">
      <c r="A2907" s="7"/>
      <c r="B2907" s="7"/>
      <c r="C2907" s="7"/>
      <c r="D2907" s="8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7"/>
      <c r="Q2907" s="7"/>
      <c r="R2907" s="7"/>
      <c r="S2907" s="7"/>
      <c r="T2907" s="7"/>
      <c r="U2907" s="7"/>
      <c r="V2907" s="7"/>
      <c r="W2907" s="7"/>
      <c r="X2907" s="7"/>
      <c r="Y2907" s="7"/>
    </row>
    <row r="2908" spans="1:25" ht="13" x14ac:dyDescent="0.15">
      <c r="A2908" s="7"/>
      <c r="B2908" s="7"/>
      <c r="C2908" s="7"/>
      <c r="D2908" s="8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7"/>
      <c r="Q2908" s="7"/>
      <c r="R2908" s="7"/>
      <c r="S2908" s="7"/>
      <c r="T2908" s="7"/>
      <c r="U2908" s="7"/>
      <c r="V2908" s="7"/>
      <c r="W2908" s="7"/>
      <c r="X2908" s="7"/>
      <c r="Y2908" s="7"/>
    </row>
    <row r="2909" spans="1:25" ht="13" x14ac:dyDescent="0.15">
      <c r="A2909" s="7"/>
      <c r="B2909" s="7"/>
      <c r="C2909" s="7"/>
      <c r="D2909" s="8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7"/>
      <c r="Q2909" s="7"/>
      <c r="R2909" s="7"/>
      <c r="S2909" s="7"/>
      <c r="T2909" s="7"/>
      <c r="U2909" s="7"/>
      <c r="V2909" s="7"/>
      <c r="W2909" s="7"/>
      <c r="X2909" s="7"/>
      <c r="Y2909" s="7"/>
    </row>
    <row r="2910" spans="1:25" ht="13" x14ac:dyDescent="0.15">
      <c r="A2910" s="7"/>
      <c r="B2910" s="7"/>
      <c r="C2910" s="7"/>
      <c r="D2910" s="8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7"/>
      <c r="P2910" s="7"/>
      <c r="Q2910" s="7"/>
      <c r="R2910" s="7"/>
      <c r="S2910" s="7"/>
      <c r="T2910" s="7"/>
      <c r="U2910" s="7"/>
      <c r="V2910" s="7"/>
      <c r="W2910" s="7"/>
      <c r="X2910" s="7"/>
      <c r="Y2910" s="7"/>
    </row>
    <row r="2911" spans="1:25" ht="13" x14ac:dyDescent="0.15">
      <c r="A2911" s="7"/>
      <c r="B2911" s="7"/>
      <c r="C2911" s="7"/>
      <c r="D2911" s="8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7"/>
      <c r="Q2911" s="7"/>
      <c r="R2911" s="7"/>
      <c r="S2911" s="7"/>
      <c r="T2911" s="7"/>
      <c r="U2911" s="7"/>
      <c r="V2911" s="7"/>
      <c r="W2911" s="7"/>
      <c r="X2911" s="7"/>
      <c r="Y2911" s="7"/>
    </row>
    <row r="2912" spans="1:25" ht="13" x14ac:dyDescent="0.15">
      <c r="A2912" s="7"/>
      <c r="B2912" s="7"/>
      <c r="C2912" s="7"/>
      <c r="D2912" s="8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7"/>
      <c r="Q2912" s="7"/>
      <c r="R2912" s="7"/>
      <c r="S2912" s="7"/>
      <c r="T2912" s="7"/>
      <c r="U2912" s="7"/>
      <c r="V2912" s="7"/>
      <c r="W2912" s="7"/>
      <c r="X2912" s="7"/>
      <c r="Y2912" s="7"/>
    </row>
    <row r="2913" spans="1:25" ht="13" x14ac:dyDescent="0.15">
      <c r="A2913" s="7"/>
      <c r="B2913" s="7"/>
      <c r="C2913" s="7"/>
      <c r="D2913" s="8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7"/>
      <c r="Q2913" s="7"/>
      <c r="R2913" s="7"/>
      <c r="S2913" s="7"/>
      <c r="T2913" s="7"/>
      <c r="U2913" s="7"/>
      <c r="V2913" s="7"/>
      <c r="W2913" s="7"/>
      <c r="X2913" s="7"/>
      <c r="Y2913" s="7"/>
    </row>
    <row r="2914" spans="1:25" ht="13" x14ac:dyDescent="0.15">
      <c r="A2914" s="7"/>
      <c r="B2914" s="7"/>
      <c r="C2914" s="7"/>
      <c r="D2914" s="8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  <c r="Q2914" s="7"/>
      <c r="R2914" s="7"/>
      <c r="S2914" s="7"/>
      <c r="T2914" s="7"/>
      <c r="U2914" s="7"/>
      <c r="V2914" s="7"/>
      <c r="W2914" s="7"/>
      <c r="X2914" s="7"/>
      <c r="Y2914" s="7"/>
    </row>
    <row r="2915" spans="1:25" ht="13" x14ac:dyDescent="0.15">
      <c r="A2915" s="7"/>
      <c r="B2915" s="7"/>
      <c r="C2915" s="7"/>
      <c r="D2915" s="8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7"/>
      <c r="R2915" s="7"/>
      <c r="S2915" s="7"/>
      <c r="T2915" s="7"/>
      <c r="U2915" s="7"/>
      <c r="V2915" s="7"/>
      <c r="W2915" s="7"/>
      <c r="X2915" s="7"/>
      <c r="Y2915" s="7"/>
    </row>
    <row r="2916" spans="1:25" ht="13" x14ac:dyDescent="0.15">
      <c r="A2916" s="7"/>
      <c r="B2916" s="7"/>
      <c r="C2916" s="7"/>
      <c r="D2916" s="8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7"/>
      <c r="Q2916" s="7"/>
      <c r="R2916" s="7"/>
      <c r="S2916" s="7"/>
      <c r="T2916" s="7"/>
      <c r="U2916" s="7"/>
      <c r="V2916" s="7"/>
      <c r="W2916" s="7"/>
      <c r="X2916" s="7"/>
      <c r="Y2916" s="7"/>
    </row>
    <row r="2917" spans="1:25" ht="13" x14ac:dyDescent="0.15">
      <c r="A2917" s="7"/>
      <c r="B2917" s="7"/>
      <c r="C2917" s="7"/>
      <c r="D2917" s="8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  <c r="Q2917" s="7"/>
      <c r="R2917" s="7"/>
      <c r="S2917" s="7"/>
      <c r="T2917" s="7"/>
      <c r="U2917" s="7"/>
      <c r="V2917" s="7"/>
      <c r="W2917" s="7"/>
      <c r="X2917" s="7"/>
      <c r="Y2917" s="7"/>
    </row>
    <row r="2918" spans="1:25" ht="13" x14ac:dyDescent="0.15">
      <c r="A2918" s="7"/>
      <c r="B2918" s="7"/>
      <c r="C2918" s="7"/>
      <c r="D2918" s="8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/>
      <c r="Q2918" s="7"/>
      <c r="R2918" s="7"/>
      <c r="S2918" s="7"/>
      <c r="T2918" s="7"/>
      <c r="U2918" s="7"/>
      <c r="V2918" s="7"/>
      <c r="W2918" s="7"/>
      <c r="X2918" s="7"/>
      <c r="Y2918" s="7"/>
    </row>
    <row r="2919" spans="1:25" ht="13" x14ac:dyDescent="0.15">
      <c r="A2919" s="7"/>
      <c r="B2919" s="7"/>
      <c r="C2919" s="7"/>
      <c r="D2919" s="8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7"/>
      <c r="R2919" s="7"/>
      <c r="S2919" s="7"/>
      <c r="T2919" s="7"/>
      <c r="U2919" s="7"/>
      <c r="V2919" s="7"/>
      <c r="W2919" s="7"/>
      <c r="X2919" s="7"/>
      <c r="Y2919" s="7"/>
    </row>
    <row r="2920" spans="1:25" ht="13" x14ac:dyDescent="0.15">
      <c r="A2920" s="7"/>
      <c r="B2920" s="7"/>
      <c r="C2920" s="7"/>
      <c r="D2920" s="8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7"/>
      <c r="Q2920" s="7"/>
      <c r="R2920" s="7"/>
      <c r="S2920" s="7"/>
      <c r="T2920" s="7"/>
      <c r="U2920" s="7"/>
      <c r="V2920" s="7"/>
      <c r="W2920" s="7"/>
      <c r="X2920" s="7"/>
      <c r="Y2920" s="7"/>
    </row>
    <row r="2921" spans="1:25" ht="13" x14ac:dyDescent="0.15">
      <c r="A2921" s="7"/>
      <c r="B2921" s="7"/>
      <c r="C2921" s="7"/>
      <c r="D2921" s="8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7"/>
      <c r="Q2921" s="7"/>
      <c r="R2921" s="7"/>
      <c r="S2921" s="7"/>
      <c r="T2921" s="7"/>
      <c r="U2921" s="7"/>
      <c r="V2921" s="7"/>
      <c r="W2921" s="7"/>
      <c r="X2921" s="7"/>
      <c r="Y2921" s="7"/>
    </row>
    <row r="2922" spans="1:25" ht="13" x14ac:dyDescent="0.15">
      <c r="A2922" s="7"/>
      <c r="B2922" s="7"/>
      <c r="C2922" s="7"/>
      <c r="D2922" s="8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7"/>
      <c r="P2922" s="7"/>
      <c r="Q2922" s="7"/>
      <c r="R2922" s="7"/>
      <c r="S2922" s="7"/>
      <c r="T2922" s="7"/>
      <c r="U2922" s="7"/>
      <c r="V2922" s="7"/>
      <c r="W2922" s="7"/>
      <c r="X2922" s="7"/>
      <c r="Y2922" s="7"/>
    </row>
    <row r="2923" spans="1:25" ht="13" x14ac:dyDescent="0.15">
      <c r="A2923" s="7"/>
      <c r="B2923" s="7"/>
      <c r="C2923" s="7"/>
      <c r="D2923" s="8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7"/>
      <c r="P2923" s="7"/>
      <c r="Q2923" s="7"/>
      <c r="R2923" s="7"/>
      <c r="S2923" s="7"/>
      <c r="T2923" s="7"/>
      <c r="U2923" s="7"/>
      <c r="V2923" s="7"/>
      <c r="W2923" s="7"/>
      <c r="X2923" s="7"/>
      <c r="Y2923" s="7"/>
    </row>
    <row r="2924" spans="1:25" ht="13" x14ac:dyDescent="0.15">
      <c r="A2924" s="7"/>
      <c r="B2924" s="7"/>
      <c r="C2924" s="7"/>
      <c r="D2924" s="8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7"/>
      <c r="Q2924" s="7"/>
      <c r="R2924" s="7"/>
      <c r="S2924" s="7"/>
      <c r="T2924" s="7"/>
      <c r="U2924" s="7"/>
      <c r="V2924" s="7"/>
      <c r="W2924" s="7"/>
      <c r="X2924" s="7"/>
      <c r="Y2924" s="7"/>
    </row>
    <row r="2925" spans="1:25" ht="13" x14ac:dyDescent="0.15">
      <c r="A2925" s="7"/>
      <c r="B2925" s="7"/>
      <c r="C2925" s="7"/>
      <c r="D2925" s="8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7"/>
      <c r="Q2925" s="7"/>
      <c r="R2925" s="7"/>
      <c r="S2925" s="7"/>
      <c r="T2925" s="7"/>
      <c r="U2925" s="7"/>
      <c r="V2925" s="7"/>
      <c r="W2925" s="7"/>
      <c r="X2925" s="7"/>
      <c r="Y2925" s="7"/>
    </row>
    <row r="2926" spans="1:25" ht="13" x14ac:dyDescent="0.15">
      <c r="A2926" s="7"/>
      <c r="B2926" s="7"/>
      <c r="C2926" s="7"/>
      <c r="D2926" s="8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7"/>
      <c r="Q2926" s="7"/>
      <c r="R2926" s="7"/>
      <c r="S2926" s="7"/>
      <c r="T2926" s="7"/>
      <c r="U2926" s="7"/>
      <c r="V2926" s="7"/>
      <c r="W2926" s="7"/>
      <c r="X2926" s="7"/>
      <c r="Y2926" s="7"/>
    </row>
    <row r="2927" spans="1:25" ht="13" x14ac:dyDescent="0.15">
      <c r="A2927" s="7"/>
      <c r="B2927" s="7"/>
      <c r="C2927" s="7"/>
      <c r="D2927" s="8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/>
      <c r="Q2927" s="7"/>
      <c r="R2927" s="7"/>
      <c r="S2927" s="7"/>
      <c r="T2927" s="7"/>
      <c r="U2927" s="7"/>
      <c r="V2927" s="7"/>
      <c r="W2927" s="7"/>
      <c r="X2927" s="7"/>
      <c r="Y2927" s="7"/>
    </row>
    <row r="2928" spans="1:25" ht="13" x14ac:dyDescent="0.15">
      <c r="A2928" s="7"/>
      <c r="B2928" s="7"/>
      <c r="C2928" s="7"/>
      <c r="D2928" s="8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7"/>
      <c r="Q2928" s="7"/>
      <c r="R2928" s="7"/>
      <c r="S2928" s="7"/>
      <c r="T2928" s="7"/>
      <c r="U2928" s="7"/>
      <c r="V2928" s="7"/>
      <c r="W2928" s="7"/>
      <c r="X2928" s="7"/>
      <c r="Y2928" s="7"/>
    </row>
    <row r="2929" spans="1:25" ht="13" x14ac:dyDescent="0.15">
      <c r="A2929" s="7"/>
      <c r="B2929" s="7"/>
      <c r="C2929" s="7"/>
      <c r="D2929" s="8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  <c r="Q2929" s="7"/>
      <c r="R2929" s="7"/>
      <c r="S2929" s="7"/>
      <c r="T2929" s="7"/>
      <c r="U2929" s="7"/>
      <c r="V2929" s="7"/>
      <c r="W2929" s="7"/>
      <c r="X2929" s="7"/>
      <c r="Y2929" s="7"/>
    </row>
    <row r="2930" spans="1:25" ht="13" x14ac:dyDescent="0.15">
      <c r="A2930" s="7"/>
      <c r="B2930" s="7"/>
      <c r="C2930" s="7"/>
      <c r="D2930" s="8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7"/>
      <c r="Q2930" s="7"/>
      <c r="R2930" s="7"/>
      <c r="S2930" s="7"/>
      <c r="T2930" s="7"/>
      <c r="U2930" s="7"/>
      <c r="V2930" s="7"/>
      <c r="W2930" s="7"/>
      <c r="X2930" s="7"/>
      <c r="Y2930" s="7"/>
    </row>
    <row r="2931" spans="1:25" ht="13" x14ac:dyDescent="0.15">
      <c r="A2931" s="7"/>
      <c r="B2931" s="7"/>
      <c r="C2931" s="7"/>
      <c r="D2931" s="8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/>
      <c r="Q2931" s="7"/>
      <c r="R2931" s="7"/>
      <c r="S2931" s="7"/>
      <c r="T2931" s="7"/>
      <c r="U2931" s="7"/>
      <c r="V2931" s="7"/>
      <c r="W2931" s="7"/>
      <c r="X2931" s="7"/>
      <c r="Y2931" s="7"/>
    </row>
    <row r="2932" spans="1:25" ht="13" x14ac:dyDescent="0.15">
      <c r="A2932" s="7"/>
      <c r="B2932" s="7"/>
      <c r="C2932" s="7"/>
      <c r="D2932" s="8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7"/>
      <c r="Q2932" s="7"/>
      <c r="R2932" s="7"/>
      <c r="S2932" s="7"/>
      <c r="T2932" s="7"/>
      <c r="U2932" s="7"/>
      <c r="V2932" s="7"/>
      <c r="W2932" s="7"/>
      <c r="X2932" s="7"/>
      <c r="Y2932" s="7"/>
    </row>
    <row r="2933" spans="1:25" ht="13" x14ac:dyDescent="0.15">
      <c r="A2933" s="7"/>
      <c r="B2933" s="7"/>
      <c r="C2933" s="7"/>
      <c r="D2933" s="8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7"/>
      <c r="Q2933" s="7"/>
      <c r="R2933" s="7"/>
      <c r="S2933" s="7"/>
      <c r="T2933" s="7"/>
      <c r="U2933" s="7"/>
      <c r="V2933" s="7"/>
      <c r="W2933" s="7"/>
      <c r="X2933" s="7"/>
      <c r="Y2933" s="7"/>
    </row>
    <row r="2934" spans="1:25" ht="13" x14ac:dyDescent="0.15">
      <c r="A2934" s="7"/>
      <c r="B2934" s="7"/>
      <c r="C2934" s="7"/>
      <c r="D2934" s="8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7"/>
      <c r="Q2934" s="7"/>
      <c r="R2934" s="7"/>
      <c r="S2934" s="7"/>
      <c r="T2934" s="7"/>
      <c r="U2934" s="7"/>
      <c r="V2934" s="7"/>
      <c r="W2934" s="7"/>
      <c r="X2934" s="7"/>
      <c r="Y2934" s="7"/>
    </row>
    <row r="2935" spans="1:25" ht="13" x14ac:dyDescent="0.15">
      <c r="A2935" s="7"/>
      <c r="B2935" s="7"/>
      <c r="C2935" s="7"/>
      <c r="D2935" s="8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7"/>
      <c r="Q2935" s="7"/>
      <c r="R2935" s="7"/>
      <c r="S2935" s="7"/>
      <c r="T2935" s="7"/>
      <c r="U2935" s="7"/>
      <c r="V2935" s="7"/>
      <c r="W2935" s="7"/>
      <c r="X2935" s="7"/>
      <c r="Y2935" s="7"/>
    </row>
    <row r="2936" spans="1:25" ht="13" x14ac:dyDescent="0.15">
      <c r="A2936" s="7"/>
      <c r="B2936" s="7"/>
      <c r="C2936" s="7"/>
      <c r="D2936" s="8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7"/>
      <c r="P2936" s="7"/>
      <c r="Q2936" s="7"/>
      <c r="R2936" s="7"/>
      <c r="S2936" s="7"/>
      <c r="T2936" s="7"/>
      <c r="U2936" s="7"/>
      <c r="V2936" s="7"/>
      <c r="W2936" s="7"/>
      <c r="X2936" s="7"/>
      <c r="Y2936" s="7"/>
    </row>
    <row r="2937" spans="1:25" ht="13" x14ac:dyDescent="0.15">
      <c r="A2937" s="7"/>
      <c r="B2937" s="7"/>
      <c r="C2937" s="7"/>
      <c r="D2937" s="8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7"/>
      <c r="P2937" s="7"/>
      <c r="Q2937" s="7"/>
      <c r="R2937" s="7"/>
      <c r="S2937" s="7"/>
      <c r="T2937" s="7"/>
      <c r="U2937" s="7"/>
      <c r="V2937" s="7"/>
      <c r="W2937" s="7"/>
      <c r="X2937" s="7"/>
      <c r="Y2937" s="7"/>
    </row>
    <row r="2938" spans="1:25" ht="13" x14ac:dyDescent="0.15">
      <c r="A2938" s="7"/>
      <c r="B2938" s="7"/>
      <c r="C2938" s="7"/>
      <c r="D2938" s="8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7"/>
      <c r="Q2938" s="7"/>
      <c r="R2938" s="7"/>
      <c r="S2938" s="7"/>
      <c r="T2938" s="7"/>
      <c r="U2938" s="7"/>
      <c r="V2938" s="7"/>
      <c r="W2938" s="7"/>
      <c r="X2938" s="7"/>
      <c r="Y2938" s="7"/>
    </row>
    <row r="2939" spans="1:25" ht="13" x14ac:dyDescent="0.15">
      <c r="A2939" s="7"/>
      <c r="B2939" s="7"/>
      <c r="C2939" s="7"/>
      <c r="D2939" s="8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7"/>
      <c r="Q2939" s="7"/>
      <c r="R2939" s="7"/>
      <c r="S2939" s="7"/>
      <c r="T2939" s="7"/>
      <c r="U2939" s="7"/>
      <c r="V2939" s="7"/>
      <c r="W2939" s="7"/>
      <c r="X2939" s="7"/>
      <c r="Y2939" s="7"/>
    </row>
    <row r="2940" spans="1:25" ht="13" x14ac:dyDescent="0.15">
      <c r="A2940" s="7"/>
      <c r="B2940" s="7"/>
      <c r="C2940" s="7"/>
      <c r="D2940" s="8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7"/>
      <c r="P2940" s="7"/>
      <c r="Q2940" s="7"/>
      <c r="R2940" s="7"/>
      <c r="S2940" s="7"/>
      <c r="T2940" s="7"/>
      <c r="U2940" s="7"/>
      <c r="V2940" s="7"/>
      <c r="W2940" s="7"/>
      <c r="X2940" s="7"/>
      <c r="Y2940" s="7"/>
    </row>
    <row r="2941" spans="1:25" ht="13" x14ac:dyDescent="0.15">
      <c r="A2941" s="7"/>
      <c r="B2941" s="7"/>
      <c r="C2941" s="7"/>
      <c r="D2941" s="8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7"/>
      <c r="R2941" s="7"/>
      <c r="S2941" s="7"/>
      <c r="T2941" s="7"/>
      <c r="U2941" s="7"/>
      <c r="V2941" s="7"/>
      <c r="W2941" s="7"/>
      <c r="X2941" s="7"/>
      <c r="Y2941" s="7"/>
    </row>
    <row r="2942" spans="1:25" ht="13" x14ac:dyDescent="0.15">
      <c r="A2942" s="7"/>
      <c r="B2942" s="7"/>
      <c r="C2942" s="7"/>
      <c r="D2942" s="8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7"/>
      <c r="Q2942" s="7"/>
      <c r="R2942" s="7"/>
      <c r="S2942" s="7"/>
      <c r="T2942" s="7"/>
      <c r="U2942" s="7"/>
      <c r="V2942" s="7"/>
      <c r="W2942" s="7"/>
      <c r="X2942" s="7"/>
      <c r="Y2942" s="7"/>
    </row>
    <row r="2943" spans="1:25" ht="13" x14ac:dyDescent="0.15">
      <c r="A2943" s="7"/>
      <c r="B2943" s="7"/>
      <c r="C2943" s="7"/>
      <c r="D2943" s="8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  <c r="Q2943" s="7"/>
      <c r="R2943" s="7"/>
      <c r="S2943" s="7"/>
      <c r="T2943" s="7"/>
      <c r="U2943" s="7"/>
      <c r="V2943" s="7"/>
      <c r="W2943" s="7"/>
      <c r="X2943" s="7"/>
      <c r="Y2943" s="7"/>
    </row>
    <row r="2944" spans="1:25" ht="13" x14ac:dyDescent="0.15">
      <c r="A2944" s="7"/>
      <c r="B2944" s="7"/>
      <c r="C2944" s="7"/>
      <c r="D2944" s="8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7"/>
      <c r="Q2944" s="7"/>
      <c r="R2944" s="7"/>
      <c r="S2944" s="7"/>
      <c r="T2944" s="7"/>
      <c r="U2944" s="7"/>
      <c r="V2944" s="7"/>
      <c r="W2944" s="7"/>
      <c r="X2944" s="7"/>
      <c r="Y2944" s="7"/>
    </row>
    <row r="2945" spans="1:25" ht="13" x14ac:dyDescent="0.15">
      <c r="A2945" s="7"/>
      <c r="B2945" s="7"/>
      <c r="C2945" s="7"/>
      <c r="D2945" s="8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7"/>
      <c r="P2945" s="7"/>
      <c r="Q2945" s="7"/>
      <c r="R2945" s="7"/>
      <c r="S2945" s="7"/>
      <c r="T2945" s="7"/>
      <c r="U2945" s="7"/>
      <c r="V2945" s="7"/>
      <c r="W2945" s="7"/>
      <c r="X2945" s="7"/>
      <c r="Y2945" s="7"/>
    </row>
    <row r="2946" spans="1:25" ht="13" x14ac:dyDescent="0.15">
      <c r="A2946" s="7"/>
      <c r="B2946" s="7"/>
      <c r="C2946" s="7"/>
      <c r="D2946" s="8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7"/>
      <c r="Q2946" s="7"/>
      <c r="R2946" s="7"/>
      <c r="S2946" s="7"/>
      <c r="T2946" s="7"/>
      <c r="U2946" s="7"/>
      <c r="V2946" s="7"/>
      <c r="W2946" s="7"/>
      <c r="X2946" s="7"/>
      <c r="Y2946" s="7"/>
    </row>
    <row r="2947" spans="1:25" ht="13" x14ac:dyDescent="0.15">
      <c r="A2947" s="7"/>
      <c r="B2947" s="7"/>
      <c r="C2947" s="7"/>
      <c r="D2947" s="8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7"/>
      <c r="Q2947" s="7"/>
      <c r="R2947" s="7"/>
      <c r="S2947" s="7"/>
      <c r="T2947" s="7"/>
      <c r="U2947" s="7"/>
      <c r="V2947" s="7"/>
      <c r="W2947" s="7"/>
      <c r="X2947" s="7"/>
      <c r="Y2947" s="7"/>
    </row>
    <row r="2948" spans="1:25" ht="13" x14ac:dyDescent="0.15">
      <c r="A2948" s="7"/>
      <c r="B2948" s="7"/>
      <c r="C2948" s="7"/>
      <c r="D2948" s="8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7"/>
      <c r="Q2948" s="7"/>
      <c r="R2948" s="7"/>
      <c r="S2948" s="7"/>
      <c r="T2948" s="7"/>
      <c r="U2948" s="7"/>
      <c r="V2948" s="7"/>
      <c r="W2948" s="7"/>
      <c r="X2948" s="7"/>
      <c r="Y2948" s="7"/>
    </row>
    <row r="2949" spans="1:25" ht="13" x14ac:dyDescent="0.15">
      <c r="A2949" s="7"/>
      <c r="B2949" s="7"/>
      <c r="C2949" s="7"/>
      <c r="D2949" s="8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7"/>
      <c r="Q2949" s="7"/>
      <c r="R2949" s="7"/>
      <c r="S2949" s="7"/>
      <c r="T2949" s="7"/>
      <c r="U2949" s="7"/>
      <c r="V2949" s="7"/>
      <c r="W2949" s="7"/>
      <c r="X2949" s="7"/>
      <c r="Y2949" s="7"/>
    </row>
    <row r="2950" spans="1:25" ht="13" x14ac:dyDescent="0.15">
      <c r="A2950" s="7"/>
      <c r="B2950" s="7"/>
      <c r="C2950" s="7"/>
      <c r="D2950" s="8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7"/>
      <c r="Q2950" s="7"/>
      <c r="R2950" s="7"/>
      <c r="S2950" s="7"/>
      <c r="T2950" s="7"/>
      <c r="U2950" s="7"/>
      <c r="V2950" s="7"/>
      <c r="W2950" s="7"/>
      <c r="X2950" s="7"/>
      <c r="Y2950" s="7"/>
    </row>
    <row r="2951" spans="1:25" ht="13" x14ac:dyDescent="0.15">
      <c r="A2951" s="7"/>
      <c r="B2951" s="7"/>
      <c r="C2951" s="7"/>
      <c r="D2951" s="8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7"/>
      <c r="Q2951" s="7"/>
      <c r="R2951" s="7"/>
      <c r="S2951" s="7"/>
      <c r="T2951" s="7"/>
      <c r="U2951" s="7"/>
      <c r="V2951" s="7"/>
      <c r="W2951" s="7"/>
      <c r="X2951" s="7"/>
      <c r="Y2951" s="7"/>
    </row>
    <row r="2952" spans="1:25" ht="13" x14ac:dyDescent="0.15">
      <c r="A2952" s="7"/>
      <c r="B2952" s="7"/>
      <c r="C2952" s="7"/>
      <c r="D2952" s="8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7"/>
      <c r="P2952" s="7"/>
      <c r="Q2952" s="7"/>
      <c r="R2952" s="7"/>
      <c r="S2952" s="7"/>
      <c r="T2952" s="7"/>
      <c r="U2952" s="7"/>
      <c r="V2952" s="7"/>
      <c r="W2952" s="7"/>
      <c r="X2952" s="7"/>
      <c r="Y2952" s="7"/>
    </row>
    <row r="2953" spans="1:25" ht="13" x14ac:dyDescent="0.15">
      <c r="A2953" s="7"/>
      <c r="B2953" s="7"/>
      <c r="C2953" s="7"/>
      <c r="D2953" s="8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7"/>
      <c r="P2953" s="7"/>
      <c r="Q2953" s="7"/>
      <c r="R2953" s="7"/>
      <c r="S2953" s="7"/>
      <c r="T2953" s="7"/>
      <c r="U2953" s="7"/>
      <c r="V2953" s="7"/>
      <c r="W2953" s="7"/>
      <c r="X2953" s="7"/>
      <c r="Y2953" s="7"/>
    </row>
    <row r="2954" spans="1:25" ht="13" x14ac:dyDescent="0.15">
      <c r="A2954" s="7"/>
      <c r="B2954" s="7"/>
      <c r="C2954" s="7"/>
      <c r="D2954" s="8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7"/>
      <c r="Q2954" s="7"/>
      <c r="R2954" s="7"/>
      <c r="S2954" s="7"/>
      <c r="T2954" s="7"/>
      <c r="U2954" s="7"/>
      <c r="V2954" s="7"/>
      <c r="W2954" s="7"/>
      <c r="X2954" s="7"/>
      <c r="Y2954" s="7"/>
    </row>
    <row r="2955" spans="1:25" ht="13" x14ac:dyDescent="0.15">
      <c r="A2955" s="7"/>
      <c r="B2955" s="7"/>
      <c r="C2955" s="7"/>
      <c r="D2955" s="8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7"/>
      <c r="P2955" s="7"/>
      <c r="Q2955" s="7"/>
      <c r="R2955" s="7"/>
      <c r="S2955" s="7"/>
      <c r="T2955" s="7"/>
      <c r="U2955" s="7"/>
      <c r="V2955" s="7"/>
      <c r="W2955" s="7"/>
      <c r="X2955" s="7"/>
      <c r="Y2955" s="7"/>
    </row>
    <row r="2956" spans="1:25" ht="13" x14ac:dyDescent="0.15">
      <c r="A2956" s="7"/>
      <c r="B2956" s="7"/>
      <c r="C2956" s="7"/>
      <c r="D2956" s="8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/>
      <c r="Q2956" s="7"/>
      <c r="R2956" s="7"/>
      <c r="S2956" s="7"/>
      <c r="T2956" s="7"/>
      <c r="U2956" s="7"/>
      <c r="V2956" s="7"/>
      <c r="W2956" s="7"/>
      <c r="X2956" s="7"/>
      <c r="Y2956" s="7"/>
    </row>
    <row r="2957" spans="1:25" ht="13" x14ac:dyDescent="0.15">
      <c r="A2957" s="7"/>
      <c r="B2957" s="7"/>
      <c r="C2957" s="7"/>
      <c r="D2957" s="8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7"/>
      <c r="P2957" s="7"/>
      <c r="Q2957" s="7"/>
      <c r="R2957" s="7"/>
      <c r="S2957" s="7"/>
      <c r="T2957" s="7"/>
      <c r="U2957" s="7"/>
      <c r="V2957" s="7"/>
      <c r="W2957" s="7"/>
      <c r="X2957" s="7"/>
      <c r="Y2957" s="7"/>
    </row>
    <row r="2958" spans="1:25" ht="13" x14ac:dyDescent="0.15">
      <c r="A2958" s="7"/>
      <c r="B2958" s="7"/>
      <c r="C2958" s="7"/>
      <c r="D2958" s="8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7"/>
      <c r="Q2958" s="7"/>
      <c r="R2958" s="7"/>
      <c r="S2958" s="7"/>
      <c r="T2958" s="7"/>
      <c r="U2958" s="7"/>
      <c r="V2958" s="7"/>
      <c r="W2958" s="7"/>
      <c r="X2958" s="7"/>
      <c r="Y2958" s="7"/>
    </row>
    <row r="2959" spans="1:25" ht="13" x14ac:dyDescent="0.15">
      <c r="A2959" s="7"/>
      <c r="B2959" s="7"/>
      <c r="C2959" s="7"/>
      <c r="D2959" s="8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7"/>
      <c r="Q2959" s="7"/>
      <c r="R2959" s="7"/>
      <c r="S2959" s="7"/>
      <c r="T2959" s="7"/>
      <c r="U2959" s="7"/>
      <c r="V2959" s="7"/>
      <c r="W2959" s="7"/>
      <c r="X2959" s="7"/>
      <c r="Y2959" s="7"/>
    </row>
    <row r="2960" spans="1:25" ht="13" x14ac:dyDescent="0.15">
      <c r="A2960" s="7"/>
      <c r="B2960" s="7"/>
      <c r="C2960" s="7"/>
      <c r="D2960" s="8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7"/>
      <c r="P2960" s="7"/>
      <c r="Q2960" s="7"/>
      <c r="R2960" s="7"/>
      <c r="S2960" s="7"/>
      <c r="T2960" s="7"/>
      <c r="U2960" s="7"/>
      <c r="V2960" s="7"/>
      <c r="W2960" s="7"/>
      <c r="X2960" s="7"/>
      <c r="Y2960" s="7"/>
    </row>
    <row r="2961" spans="1:25" ht="13" x14ac:dyDescent="0.15">
      <c r="A2961" s="7"/>
      <c r="B2961" s="7"/>
      <c r="C2961" s="7"/>
      <c r="D2961" s="8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7"/>
      <c r="Q2961" s="7"/>
      <c r="R2961" s="7"/>
      <c r="S2961" s="7"/>
      <c r="T2961" s="7"/>
      <c r="U2961" s="7"/>
      <c r="V2961" s="7"/>
      <c r="W2961" s="7"/>
      <c r="X2961" s="7"/>
      <c r="Y2961" s="7"/>
    </row>
    <row r="2962" spans="1:25" ht="13" x14ac:dyDescent="0.15">
      <c r="A2962" s="7"/>
      <c r="B2962" s="7"/>
      <c r="C2962" s="7"/>
      <c r="D2962" s="8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7"/>
      <c r="Q2962" s="7"/>
      <c r="R2962" s="7"/>
      <c r="S2962" s="7"/>
      <c r="T2962" s="7"/>
      <c r="U2962" s="7"/>
      <c r="V2962" s="7"/>
      <c r="W2962" s="7"/>
      <c r="X2962" s="7"/>
      <c r="Y2962" s="7"/>
    </row>
    <row r="2963" spans="1:25" ht="13" x14ac:dyDescent="0.15">
      <c r="A2963" s="7"/>
      <c r="B2963" s="7"/>
      <c r="C2963" s="7"/>
      <c r="D2963" s="8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7"/>
      <c r="Q2963" s="7"/>
      <c r="R2963" s="7"/>
      <c r="S2963" s="7"/>
      <c r="T2963" s="7"/>
      <c r="U2963" s="7"/>
      <c r="V2963" s="7"/>
      <c r="W2963" s="7"/>
      <c r="X2963" s="7"/>
      <c r="Y2963" s="7"/>
    </row>
    <row r="2964" spans="1:25" ht="13" x14ac:dyDescent="0.15">
      <c r="A2964" s="7"/>
      <c r="B2964" s="7"/>
      <c r="C2964" s="7"/>
      <c r="D2964" s="8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7"/>
      <c r="Q2964" s="7"/>
      <c r="R2964" s="7"/>
      <c r="S2964" s="7"/>
      <c r="T2964" s="7"/>
      <c r="U2964" s="7"/>
      <c r="V2964" s="7"/>
      <c r="W2964" s="7"/>
      <c r="X2964" s="7"/>
      <c r="Y2964" s="7"/>
    </row>
    <row r="2965" spans="1:25" ht="13" x14ac:dyDescent="0.15">
      <c r="A2965" s="7"/>
      <c r="B2965" s="7"/>
      <c r="C2965" s="7"/>
      <c r="D2965" s="8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7"/>
      <c r="Q2965" s="7"/>
      <c r="R2965" s="7"/>
      <c r="S2965" s="7"/>
      <c r="T2965" s="7"/>
      <c r="U2965" s="7"/>
      <c r="V2965" s="7"/>
      <c r="W2965" s="7"/>
      <c r="X2965" s="7"/>
      <c r="Y2965" s="7"/>
    </row>
    <row r="2966" spans="1:25" ht="13" x14ac:dyDescent="0.15">
      <c r="A2966" s="7"/>
      <c r="B2966" s="7"/>
      <c r="C2966" s="7"/>
      <c r="D2966" s="8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7"/>
      <c r="Q2966" s="7"/>
      <c r="R2966" s="7"/>
      <c r="S2966" s="7"/>
      <c r="T2966" s="7"/>
      <c r="U2966" s="7"/>
      <c r="V2966" s="7"/>
      <c r="W2966" s="7"/>
      <c r="X2966" s="7"/>
      <c r="Y2966" s="7"/>
    </row>
    <row r="2967" spans="1:25" ht="13" x14ac:dyDescent="0.15">
      <c r="A2967" s="7"/>
      <c r="B2967" s="7"/>
      <c r="C2967" s="7"/>
      <c r="D2967" s="8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7"/>
      <c r="Q2967" s="7"/>
      <c r="R2967" s="7"/>
      <c r="S2967" s="7"/>
      <c r="T2967" s="7"/>
      <c r="U2967" s="7"/>
      <c r="V2967" s="7"/>
      <c r="W2967" s="7"/>
      <c r="X2967" s="7"/>
      <c r="Y2967" s="7"/>
    </row>
    <row r="2968" spans="1:25" ht="13" x14ac:dyDescent="0.15">
      <c r="A2968" s="7"/>
      <c r="B2968" s="7"/>
      <c r="C2968" s="7"/>
      <c r="D2968" s="8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7"/>
      <c r="Q2968" s="7"/>
      <c r="R2968" s="7"/>
      <c r="S2968" s="7"/>
      <c r="T2968" s="7"/>
      <c r="U2968" s="7"/>
      <c r="V2968" s="7"/>
      <c r="W2968" s="7"/>
      <c r="X2968" s="7"/>
      <c r="Y2968" s="7"/>
    </row>
    <row r="2969" spans="1:25" ht="13" x14ac:dyDescent="0.15">
      <c r="A2969" s="7"/>
      <c r="B2969" s="7"/>
      <c r="C2969" s="7"/>
      <c r="D2969" s="8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7"/>
      <c r="Q2969" s="7"/>
      <c r="R2969" s="7"/>
      <c r="S2969" s="7"/>
      <c r="T2969" s="7"/>
      <c r="U2969" s="7"/>
      <c r="V2969" s="7"/>
      <c r="W2969" s="7"/>
      <c r="X2969" s="7"/>
      <c r="Y2969" s="7"/>
    </row>
    <row r="2970" spans="1:25" ht="13" x14ac:dyDescent="0.15">
      <c r="A2970" s="7"/>
      <c r="B2970" s="7"/>
      <c r="C2970" s="7"/>
      <c r="D2970" s="8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/>
      <c r="Q2970" s="7"/>
      <c r="R2970" s="7"/>
      <c r="S2970" s="7"/>
      <c r="T2970" s="7"/>
      <c r="U2970" s="7"/>
      <c r="V2970" s="7"/>
      <c r="W2970" s="7"/>
      <c r="X2970" s="7"/>
      <c r="Y2970" s="7"/>
    </row>
    <row r="2971" spans="1:25" ht="13" x14ac:dyDescent="0.15">
      <c r="A2971" s="7"/>
      <c r="B2971" s="7"/>
      <c r="C2971" s="7"/>
      <c r="D2971" s="8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7"/>
      <c r="Q2971" s="7"/>
      <c r="R2971" s="7"/>
      <c r="S2971" s="7"/>
      <c r="T2971" s="7"/>
      <c r="U2971" s="7"/>
      <c r="V2971" s="7"/>
      <c r="W2971" s="7"/>
      <c r="X2971" s="7"/>
      <c r="Y2971" s="7"/>
    </row>
    <row r="2972" spans="1:25" ht="13" x14ac:dyDescent="0.15">
      <c r="A2972" s="7"/>
      <c r="B2972" s="7"/>
      <c r="C2972" s="7"/>
      <c r="D2972" s="8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/>
      <c r="Q2972" s="7"/>
      <c r="R2972" s="7"/>
      <c r="S2972" s="7"/>
      <c r="T2972" s="7"/>
      <c r="U2972" s="7"/>
      <c r="V2972" s="7"/>
      <c r="W2972" s="7"/>
      <c r="X2972" s="7"/>
      <c r="Y2972" s="7"/>
    </row>
    <row r="2973" spans="1:25" ht="13" x14ac:dyDescent="0.15">
      <c r="A2973" s="7"/>
      <c r="B2973" s="7"/>
      <c r="C2973" s="7"/>
      <c r="D2973" s="8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7"/>
      <c r="Q2973" s="7"/>
      <c r="R2973" s="7"/>
      <c r="S2973" s="7"/>
      <c r="T2973" s="7"/>
      <c r="U2973" s="7"/>
      <c r="V2973" s="7"/>
      <c r="W2973" s="7"/>
      <c r="X2973" s="7"/>
      <c r="Y2973" s="7"/>
    </row>
    <row r="2974" spans="1:25" ht="13" x14ac:dyDescent="0.15">
      <c r="A2974" s="7"/>
      <c r="B2974" s="7"/>
      <c r="C2974" s="7"/>
      <c r="D2974" s="8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7"/>
      <c r="Q2974" s="7"/>
      <c r="R2974" s="7"/>
      <c r="S2974" s="7"/>
      <c r="T2974" s="7"/>
      <c r="U2974" s="7"/>
      <c r="V2974" s="7"/>
      <c r="W2974" s="7"/>
      <c r="X2974" s="7"/>
      <c r="Y2974" s="7"/>
    </row>
    <row r="2975" spans="1:25" ht="13" x14ac:dyDescent="0.15">
      <c r="A2975" s="7"/>
      <c r="B2975" s="7"/>
      <c r="C2975" s="7"/>
      <c r="D2975" s="8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7"/>
      <c r="Q2975" s="7"/>
      <c r="R2975" s="7"/>
      <c r="S2975" s="7"/>
      <c r="T2975" s="7"/>
      <c r="U2975" s="7"/>
      <c r="V2975" s="7"/>
      <c r="W2975" s="7"/>
      <c r="X2975" s="7"/>
      <c r="Y2975" s="7"/>
    </row>
    <row r="2976" spans="1:25" ht="13" x14ac:dyDescent="0.15">
      <c r="A2976" s="7"/>
      <c r="B2976" s="7"/>
      <c r="C2976" s="7"/>
      <c r="D2976" s="8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7"/>
      <c r="P2976" s="7"/>
      <c r="Q2976" s="7"/>
      <c r="R2976" s="7"/>
      <c r="S2976" s="7"/>
      <c r="T2976" s="7"/>
      <c r="U2976" s="7"/>
      <c r="V2976" s="7"/>
      <c r="W2976" s="7"/>
      <c r="X2976" s="7"/>
      <c r="Y2976" s="7"/>
    </row>
    <row r="2977" spans="1:25" ht="13" x14ac:dyDescent="0.15">
      <c r="A2977" s="7"/>
      <c r="B2977" s="7"/>
      <c r="C2977" s="7"/>
      <c r="D2977" s="8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7"/>
      <c r="P2977" s="7"/>
      <c r="Q2977" s="7"/>
      <c r="R2977" s="7"/>
      <c r="S2977" s="7"/>
      <c r="T2977" s="7"/>
      <c r="U2977" s="7"/>
      <c r="V2977" s="7"/>
      <c r="W2977" s="7"/>
      <c r="X2977" s="7"/>
      <c r="Y2977" s="7"/>
    </row>
    <row r="2978" spans="1:25" ht="13" x14ac:dyDescent="0.15">
      <c r="A2978" s="7"/>
      <c r="B2978" s="7"/>
      <c r="C2978" s="7"/>
      <c r="D2978" s="8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7"/>
      <c r="Q2978" s="7"/>
      <c r="R2978" s="7"/>
      <c r="S2978" s="7"/>
      <c r="T2978" s="7"/>
      <c r="U2978" s="7"/>
      <c r="V2978" s="7"/>
      <c r="W2978" s="7"/>
      <c r="X2978" s="7"/>
      <c r="Y2978" s="7"/>
    </row>
    <row r="2979" spans="1:25" ht="13" x14ac:dyDescent="0.15">
      <c r="A2979" s="7"/>
      <c r="B2979" s="7"/>
      <c r="C2979" s="7"/>
      <c r="D2979" s="8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7"/>
      <c r="Q2979" s="7"/>
      <c r="R2979" s="7"/>
      <c r="S2979" s="7"/>
      <c r="T2979" s="7"/>
      <c r="U2979" s="7"/>
      <c r="V2979" s="7"/>
      <c r="W2979" s="7"/>
      <c r="X2979" s="7"/>
      <c r="Y2979" s="7"/>
    </row>
    <row r="2980" spans="1:25" ht="13" x14ac:dyDescent="0.15">
      <c r="A2980" s="7"/>
      <c r="B2980" s="7"/>
      <c r="C2980" s="7"/>
      <c r="D2980" s="8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7"/>
      <c r="P2980" s="7"/>
      <c r="Q2980" s="7"/>
      <c r="R2980" s="7"/>
      <c r="S2980" s="7"/>
      <c r="T2980" s="7"/>
      <c r="U2980" s="7"/>
      <c r="V2980" s="7"/>
      <c r="W2980" s="7"/>
      <c r="X2980" s="7"/>
      <c r="Y2980" s="7"/>
    </row>
    <row r="2981" spans="1:25" ht="13" x14ac:dyDescent="0.15">
      <c r="A2981" s="7"/>
      <c r="B2981" s="7"/>
      <c r="C2981" s="7"/>
      <c r="D2981" s="8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7"/>
      <c r="Q2981" s="7"/>
      <c r="R2981" s="7"/>
      <c r="S2981" s="7"/>
      <c r="T2981" s="7"/>
      <c r="U2981" s="7"/>
      <c r="V2981" s="7"/>
      <c r="W2981" s="7"/>
      <c r="X2981" s="7"/>
      <c r="Y2981" s="7"/>
    </row>
    <row r="2982" spans="1:25" ht="13" x14ac:dyDescent="0.15">
      <c r="A2982" s="7"/>
      <c r="B2982" s="7"/>
      <c r="C2982" s="7"/>
      <c r="D2982" s="8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7"/>
      <c r="Q2982" s="7"/>
      <c r="R2982" s="7"/>
      <c r="S2982" s="7"/>
      <c r="T2982" s="7"/>
      <c r="U2982" s="7"/>
      <c r="V2982" s="7"/>
      <c r="W2982" s="7"/>
      <c r="X2982" s="7"/>
      <c r="Y2982" s="7"/>
    </row>
    <row r="2983" spans="1:25" ht="13" x14ac:dyDescent="0.15">
      <c r="A2983" s="7"/>
      <c r="B2983" s="7"/>
      <c r="C2983" s="7"/>
      <c r="D2983" s="8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7"/>
      <c r="P2983" s="7"/>
      <c r="Q2983" s="7"/>
      <c r="R2983" s="7"/>
      <c r="S2983" s="7"/>
      <c r="T2983" s="7"/>
      <c r="U2983" s="7"/>
      <c r="V2983" s="7"/>
      <c r="W2983" s="7"/>
      <c r="X2983" s="7"/>
      <c r="Y2983" s="7"/>
    </row>
    <row r="2984" spans="1:25" ht="13" x14ac:dyDescent="0.15">
      <c r="A2984" s="7"/>
      <c r="B2984" s="7"/>
      <c r="C2984" s="7"/>
      <c r="D2984" s="8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/>
      <c r="Q2984" s="7"/>
      <c r="R2984" s="7"/>
      <c r="S2984" s="7"/>
      <c r="T2984" s="7"/>
      <c r="U2984" s="7"/>
      <c r="V2984" s="7"/>
      <c r="W2984" s="7"/>
      <c r="X2984" s="7"/>
      <c r="Y2984" s="7"/>
    </row>
    <row r="2985" spans="1:25" ht="13" x14ac:dyDescent="0.15">
      <c r="A2985" s="7"/>
      <c r="B2985" s="7"/>
      <c r="C2985" s="7"/>
      <c r="D2985" s="8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7"/>
      <c r="Q2985" s="7"/>
      <c r="R2985" s="7"/>
      <c r="S2985" s="7"/>
      <c r="T2985" s="7"/>
      <c r="U2985" s="7"/>
      <c r="V2985" s="7"/>
      <c r="W2985" s="7"/>
      <c r="X2985" s="7"/>
      <c r="Y2985" s="7"/>
    </row>
    <row r="2986" spans="1:25" ht="13" x14ac:dyDescent="0.15">
      <c r="A2986" s="7"/>
      <c r="B2986" s="7"/>
      <c r="C2986" s="7"/>
      <c r="D2986" s="8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/>
      <c r="Q2986" s="7"/>
      <c r="R2986" s="7"/>
      <c r="S2986" s="7"/>
      <c r="T2986" s="7"/>
      <c r="U2986" s="7"/>
      <c r="V2986" s="7"/>
      <c r="W2986" s="7"/>
      <c r="X2986" s="7"/>
      <c r="Y2986" s="7"/>
    </row>
    <row r="2987" spans="1:25" ht="13" x14ac:dyDescent="0.15">
      <c r="A2987" s="7"/>
      <c r="B2987" s="7"/>
      <c r="C2987" s="7"/>
      <c r="D2987" s="8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7"/>
      <c r="Q2987" s="7"/>
      <c r="R2987" s="7"/>
      <c r="S2987" s="7"/>
      <c r="T2987" s="7"/>
      <c r="U2987" s="7"/>
      <c r="V2987" s="7"/>
      <c r="W2987" s="7"/>
      <c r="X2987" s="7"/>
      <c r="Y2987" s="7"/>
    </row>
    <row r="2988" spans="1:25" ht="13" x14ac:dyDescent="0.15">
      <c r="A2988" s="7"/>
      <c r="B2988" s="7"/>
      <c r="C2988" s="7"/>
      <c r="D2988" s="8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7"/>
      <c r="Q2988" s="7"/>
      <c r="R2988" s="7"/>
      <c r="S2988" s="7"/>
      <c r="T2988" s="7"/>
      <c r="U2988" s="7"/>
      <c r="V2988" s="7"/>
      <c r="W2988" s="7"/>
      <c r="X2988" s="7"/>
      <c r="Y2988" s="7"/>
    </row>
    <row r="2989" spans="1:25" ht="13" x14ac:dyDescent="0.15">
      <c r="A2989" s="7"/>
      <c r="B2989" s="7"/>
      <c r="C2989" s="7"/>
      <c r="D2989" s="8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7"/>
      <c r="Q2989" s="7"/>
      <c r="R2989" s="7"/>
      <c r="S2989" s="7"/>
      <c r="T2989" s="7"/>
      <c r="U2989" s="7"/>
      <c r="V2989" s="7"/>
      <c r="W2989" s="7"/>
      <c r="X2989" s="7"/>
      <c r="Y2989" s="7"/>
    </row>
    <row r="2990" spans="1:25" ht="13" x14ac:dyDescent="0.15">
      <c r="A2990" s="7"/>
      <c r="B2990" s="7"/>
      <c r="C2990" s="7"/>
      <c r="D2990" s="8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7"/>
      <c r="P2990" s="7"/>
      <c r="Q2990" s="7"/>
      <c r="R2990" s="7"/>
      <c r="S2990" s="7"/>
      <c r="T2990" s="7"/>
      <c r="U2990" s="7"/>
      <c r="V2990" s="7"/>
      <c r="W2990" s="7"/>
      <c r="X2990" s="7"/>
      <c r="Y2990" s="7"/>
    </row>
    <row r="2991" spans="1:25" ht="13" x14ac:dyDescent="0.15">
      <c r="A2991" s="7"/>
      <c r="B2991" s="7"/>
      <c r="C2991" s="7"/>
      <c r="D2991" s="8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7"/>
      <c r="P2991" s="7"/>
      <c r="Q2991" s="7"/>
      <c r="R2991" s="7"/>
      <c r="S2991" s="7"/>
      <c r="T2991" s="7"/>
      <c r="U2991" s="7"/>
      <c r="V2991" s="7"/>
      <c r="W2991" s="7"/>
      <c r="X2991" s="7"/>
      <c r="Y2991" s="7"/>
    </row>
    <row r="2992" spans="1:25" ht="13" x14ac:dyDescent="0.15">
      <c r="A2992" s="7"/>
      <c r="B2992" s="7"/>
      <c r="C2992" s="7"/>
      <c r="D2992" s="8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7"/>
      <c r="P2992" s="7"/>
      <c r="Q2992" s="7"/>
      <c r="R2992" s="7"/>
      <c r="S2992" s="7"/>
      <c r="T2992" s="7"/>
      <c r="U2992" s="7"/>
      <c r="V2992" s="7"/>
      <c r="W2992" s="7"/>
      <c r="X2992" s="7"/>
      <c r="Y2992" s="7"/>
    </row>
    <row r="2993" spans="1:25" ht="13" x14ac:dyDescent="0.15">
      <c r="A2993" s="7"/>
      <c r="B2993" s="7"/>
      <c r="C2993" s="7"/>
      <c r="D2993" s="8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  <c r="Q2993" s="7"/>
      <c r="R2993" s="7"/>
      <c r="S2993" s="7"/>
      <c r="T2993" s="7"/>
      <c r="U2993" s="7"/>
      <c r="V2993" s="7"/>
      <c r="W2993" s="7"/>
      <c r="X2993" s="7"/>
      <c r="Y2993" s="7"/>
    </row>
    <row r="2994" spans="1:25" ht="13" x14ac:dyDescent="0.15">
      <c r="A2994" s="7"/>
      <c r="B2994" s="7"/>
      <c r="C2994" s="7"/>
      <c r="D2994" s="8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7"/>
      <c r="Q2994" s="7"/>
      <c r="R2994" s="7"/>
      <c r="S2994" s="7"/>
      <c r="T2994" s="7"/>
      <c r="U2994" s="7"/>
      <c r="V2994" s="7"/>
      <c r="W2994" s="7"/>
      <c r="X2994" s="7"/>
      <c r="Y2994" s="7"/>
    </row>
    <row r="2995" spans="1:25" ht="13" x14ac:dyDescent="0.15">
      <c r="A2995" s="7"/>
      <c r="B2995" s="7"/>
      <c r="C2995" s="7"/>
      <c r="D2995" s="8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7"/>
      <c r="Q2995" s="7"/>
      <c r="R2995" s="7"/>
      <c r="S2995" s="7"/>
      <c r="T2995" s="7"/>
      <c r="U2995" s="7"/>
      <c r="V2995" s="7"/>
      <c r="W2995" s="7"/>
      <c r="X2995" s="7"/>
      <c r="Y2995" s="7"/>
    </row>
    <row r="2996" spans="1:25" ht="13" x14ac:dyDescent="0.15">
      <c r="A2996" s="7"/>
      <c r="B2996" s="7"/>
      <c r="C2996" s="7"/>
      <c r="D2996" s="8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  <c r="Q2996" s="7"/>
      <c r="R2996" s="7"/>
      <c r="S2996" s="7"/>
      <c r="T2996" s="7"/>
      <c r="U2996" s="7"/>
      <c r="V2996" s="7"/>
      <c r="W2996" s="7"/>
      <c r="X2996" s="7"/>
      <c r="Y2996" s="7"/>
    </row>
    <row r="2997" spans="1:25" ht="13" x14ac:dyDescent="0.15">
      <c r="A2997" s="7"/>
      <c r="B2997" s="7"/>
      <c r="C2997" s="7"/>
      <c r="D2997" s="8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/>
      <c r="Q2997" s="7"/>
      <c r="R2997" s="7"/>
      <c r="S2997" s="7"/>
      <c r="T2997" s="7"/>
      <c r="U2997" s="7"/>
      <c r="V2997" s="7"/>
      <c r="W2997" s="7"/>
      <c r="X2997" s="7"/>
      <c r="Y2997" s="7"/>
    </row>
    <row r="2998" spans="1:25" ht="13" x14ac:dyDescent="0.15">
      <c r="A2998" s="7"/>
      <c r="B2998" s="7"/>
      <c r="C2998" s="7"/>
      <c r="D2998" s="8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7"/>
      <c r="Q2998" s="7"/>
      <c r="R2998" s="7"/>
      <c r="S2998" s="7"/>
      <c r="T2998" s="7"/>
      <c r="U2998" s="7"/>
      <c r="V2998" s="7"/>
      <c r="W2998" s="7"/>
      <c r="X2998" s="7"/>
      <c r="Y2998" s="7"/>
    </row>
    <row r="2999" spans="1:25" ht="13" x14ac:dyDescent="0.15">
      <c r="A2999" s="7"/>
      <c r="B2999" s="7"/>
      <c r="C2999" s="7"/>
      <c r="D2999" s="8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7"/>
      <c r="P2999" s="7"/>
      <c r="Q2999" s="7"/>
      <c r="R2999" s="7"/>
      <c r="S2999" s="7"/>
      <c r="T2999" s="7"/>
      <c r="U2999" s="7"/>
      <c r="V2999" s="7"/>
      <c r="W2999" s="7"/>
      <c r="X2999" s="7"/>
      <c r="Y2999" s="7"/>
    </row>
    <row r="3000" spans="1:25" ht="13" x14ac:dyDescent="0.15">
      <c r="A3000" s="7"/>
      <c r="B3000" s="7"/>
      <c r="C3000" s="7"/>
      <c r="D3000" s="8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/>
      <c r="Q3000" s="7"/>
      <c r="R3000" s="7"/>
      <c r="S3000" s="7"/>
      <c r="T3000" s="7"/>
      <c r="U3000" s="7"/>
      <c r="V3000" s="7"/>
      <c r="W3000" s="7"/>
      <c r="X3000" s="7"/>
      <c r="Y3000" s="7"/>
    </row>
    <row r="3001" spans="1:25" ht="13" x14ac:dyDescent="0.15">
      <c r="A3001" s="7"/>
      <c r="B3001" s="7"/>
      <c r="C3001" s="7"/>
      <c r="D3001" s="8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7"/>
      <c r="Q3001" s="7"/>
      <c r="R3001" s="7"/>
      <c r="S3001" s="7"/>
      <c r="T3001" s="7"/>
      <c r="U3001" s="7"/>
      <c r="V3001" s="7"/>
      <c r="W3001" s="7"/>
      <c r="X3001" s="7"/>
      <c r="Y3001" s="7"/>
    </row>
    <row r="3002" spans="1:25" ht="13" x14ac:dyDescent="0.15">
      <c r="A3002" s="7"/>
      <c r="B3002" s="7"/>
      <c r="C3002" s="7"/>
      <c r="D3002" s="8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7"/>
      <c r="Q3002" s="7"/>
      <c r="R3002" s="7"/>
      <c r="S3002" s="7"/>
      <c r="T3002" s="7"/>
      <c r="U3002" s="7"/>
      <c r="V3002" s="7"/>
      <c r="W3002" s="7"/>
      <c r="X3002" s="7"/>
      <c r="Y3002" s="7"/>
    </row>
    <row r="3003" spans="1:25" ht="13" x14ac:dyDescent="0.15">
      <c r="A3003" s="7"/>
      <c r="B3003" s="7"/>
      <c r="C3003" s="7"/>
      <c r="D3003" s="8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  <c r="Q3003" s="7"/>
      <c r="R3003" s="7"/>
      <c r="S3003" s="7"/>
      <c r="T3003" s="7"/>
      <c r="U3003" s="7"/>
      <c r="V3003" s="7"/>
      <c r="W3003" s="7"/>
      <c r="X3003" s="7"/>
      <c r="Y3003" s="7"/>
    </row>
    <row r="3004" spans="1:25" ht="13" x14ac:dyDescent="0.15">
      <c r="A3004" s="7"/>
      <c r="B3004" s="7"/>
      <c r="C3004" s="7"/>
      <c r="D3004" s="8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7"/>
      <c r="Q3004" s="7"/>
      <c r="R3004" s="7"/>
      <c r="S3004" s="7"/>
      <c r="T3004" s="7"/>
      <c r="U3004" s="7"/>
      <c r="V3004" s="7"/>
      <c r="W3004" s="7"/>
      <c r="X3004" s="7"/>
      <c r="Y3004" s="7"/>
    </row>
    <row r="3005" spans="1:25" ht="13" x14ac:dyDescent="0.15">
      <c r="A3005" s="7"/>
      <c r="B3005" s="7"/>
      <c r="C3005" s="7"/>
      <c r="D3005" s="8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7"/>
      <c r="Q3005" s="7"/>
      <c r="R3005" s="7"/>
      <c r="S3005" s="7"/>
      <c r="T3005" s="7"/>
      <c r="U3005" s="7"/>
      <c r="V3005" s="7"/>
      <c r="W3005" s="7"/>
      <c r="X3005" s="7"/>
      <c r="Y3005" s="7"/>
    </row>
    <row r="3006" spans="1:25" ht="13" x14ac:dyDescent="0.15">
      <c r="A3006" s="7"/>
      <c r="B3006" s="7"/>
      <c r="C3006" s="7"/>
      <c r="D3006" s="8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7"/>
      <c r="P3006" s="7"/>
      <c r="Q3006" s="7"/>
      <c r="R3006" s="7"/>
      <c r="S3006" s="7"/>
      <c r="T3006" s="7"/>
      <c r="U3006" s="7"/>
      <c r="V3006" s="7"/>
      <c r="W3006" s="7"/>
      <c r="X3006" s="7"/>
      <c r="Y3006" s="7"/>
    </row>
    <row r="3007" spans="1:25" ht="13" x14ac:dyDescent="0.15">
      <c r="A3007" s="7"/>
      <c r="B3007" s="7"/>
      <c r="C3007" s="7"/>
      <c r="D3007" s="8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7"/>
      <c r="P3007" s="7"/>
      <c r="Q3007" s="7"/>
      <c r="R3007" s="7"/>
      <c r="S3007" s="7"/>
      <c r="T3007" s="7"/>
      <c r="U3007" s="7"/>
      <c r="V3007" s="7"/>
      <c r="W3007" s="7"/>
      <c r="X3007" s="7"/>
      <c r="Y3007" s="7"/>
    </row>
    <row r="3008" spans="1:25" ht="13" x14ac:dyDescent="0.15">
      <c r="A3008" s="7"/>
      <c r="B3008" s="7"/>
      <c r="C3008" s="7"/>
      <c r="D3008" s="8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7"/>
      <c r="P3008" s="7"/>
      <c r="Q3008" s="7"/>
      <c r="R3008" s="7"/>
      <c r="S3008" s="7"/>
      <c r="T3008" s="7"/>
      <c r="U3008" s="7"/>
      <c r="V3008" s="7"/>
      <c r="W3008" s="7"/>
      <c r="X3008" s="7"/>
      <c r="Y3008" s="7"/>
    </row>
    <row r="3009" spans="1:25" ht="13" x14ac:dyDescent="0.15">
      <c r="A3009" s="7"/>
      <c r="B3009" s="7"/>
      <c r="C3009" s="7"/>
      <c r="D3009" s="8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7"/>
      <c r="Q3009" s="7"/>
      <c r="R3009" s="7"/>
      <c r="S3009" s="7"/>
      <c r="T3009" s="7"/>
      <c r="U3009" s="7"/>
      <c r="V3009" s="7"/>
      <c r="W3009" s="7"/>
      <c r="X3009" s="7"/>
      <c r="Y3009" s="7"/>
    </row>
    <row r="3010" spans="1:25" ht="13" x14ac:dyDescent="0.15">
      <c r="A3010" s="7"/>
      <c r="B3010" s="7"/>
      <c r="C3010" s="7"/>
      <c r="D3010" s="8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7"/>
      <c r="Q3010" s="7"/>
      <c r="R3010" s="7"/>
      <c r="S3010" s="7"/>
      <c r="T3010" s="7"/>
      <c r="U3010" s="7"/>
      <c r="V3010" s="7"/>
      <c r="W3010" s="7"/>
      <c r="X3010" s="7"/>
      <c r="Y3010" s="7"/>
    </row>
    <row r="3011" spans="1:25" ht="13" x14ac:dyDescent="0.15">
      <c r="A3011" s="7"/>
      <c r="B3011" s="7"/>
      <c r="C3011" s="7"/>
      <c r="D3011" s="8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7"/>
      <c r="Q3011" s="7"/>
      <c r="R3011" s="7"/>
      <c r="S3011" s="7"/>
      <c r="T3011" s="7"/>
      <c r="U3011" s="7"/>
      <c r="V3011" s="7"/>
      <c r="W3011" s="7"/>
      <c r="X3011" s="7"/>
      <c r="Y3011" s="7"/>
    </row>
    <row r="3012" spans="1:25" ht="13" x14ac:dyDescent="0.15">
      <c r="A3012" s="7"/>
      <c r="B3012" s="7"/>
      <c r="C3012" s="7"/>
      <c r="D3012" s="8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7"/>
      <c r="P3012" s="7"/>
      <c r="Q3012" s="7"/>
      <c r="R3012" s="7"/>
      <c r="S3012" s="7"/>
      <c r="T3012" s="7"/>
      <c r="U3012" s="7"/>
      <c r="V3012" s="7"/>
      <c r="W3012" s="7"/>
      <c r="X3012" s="7"/>
      <c r="Y3012" s="7"/>
    </row>
    <row r="3013" spans="1:25" ht="13" x14ac:dyDescent="0.15">
      <c r="A3013" s="7"/>
      <c r="B3013" s="7"/>
      <c r="C3013" s="7"/>
      <c r="D3013" s="8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7"/>
      <c r="Q3013" s="7"/>
      <c r="R3013" s="7"/>
      <c r="S3013" s="7"/>
      <c r="T3013" s="7"/>
      <c r="U3013" s="7"/>
      <c r="V3013" s="7"/>
      <c r="W3013" s="7"/>
      <c r="X3013" s="7"/>
      <c r="Y3013" s="7"/>
    </row>
    <row r="3014" spans="1:25" ht="13" x14ac:dyDescent="0.15">
      <c r="A3014" s="7"/>
      <c r="B3014" s="7"/>
      <c r="C3014" s="7"/>
      <c r="D3014" s="8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7"/>
      <c r="P3014" s="7"/>
      <c r="Q3014" s="7"/>
      <c r="R3014" s="7"/>
      <c r="S3014" s="7"/>
      <c r="T3014" s="7"/>
      <c r="U3014" s="7"/>
      <c r="V3014" s="7"/>
      <c r="W3014" s="7"/>
      <c r="X3014" s="7"/>
      <c r="Y3014" s="7"/>
    </row>
    <row r="3015" spans="1:25" ht="13" x14ac:dyDescent="0.15">
      <c r="A3015" s="7"/>
      <c r="B3015" s="7"/>
      <c r="C3015" s="7"/>
      <c r="D3015" s="8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7"/>
      <c r="Q3015" s="7"/>
      <c r="R3015" s="7"/>
      <c r="S3015" s="7"/>
      <c r="T3015" s="7"/>
      <c r="U3015" s="7"/>
      <c r="V3015" s="7"/>
      <c r="W3015" s="7"/>
      <c r="X3015" s="7"/>
      <c r="Y3015" s="7"/>
    </row>
    <row r="3016" spans="1:25" ht="13" x14ac:dyDescent="0.15">
      <c r="A3016" s="7"/>
      <c r="B3016" s="7"/>
      <c r="C3016" s="7"/>
      <c r="D3016" s="8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7"/>
      <c r="P3016" s="7"/>
      <c r="Q3016" s="7"/>
      <c r="R3016" s="7"/>
      <c r="S3016" s="7"/>
      <c r="T3016" s="7"/>
      <c r="U3016" s="7"/>
      <c r="V3016" s="7"/>
      <c r="W3016" s="7"/>
      <c r="X3016" s="7"/>
      <c r="Y3016" s="7"/>
    </row>
    <row r="3017" spans="1:25" ht="13" x14ac:dyDescent="0.15">
      <c r="A3017" s="7"/>
      <c r="B3017" s="7"/>
      <c r="C3017" s="7"/>
      <c r="D3017" s="8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7"/>
      <c r="Q3017" s="7"/>
      <c r="R3017" s="7"/>
      <c r="S3017" s="7"/>
      <c r="T3017" s="7"/>
      <c r="U3017" s="7"/>
      <c r="V3017" s="7"/>
      <c r="W3017" s="7"/>
      <c r="X3017" s="7"/>
      <c r="Y3017" s="7"/>
    </row>
    <row r="3018" spans="1:25" ht="13" x14ac:dyDescent="0.15">
      <c r="A3018" s="7"/>
      <c r="B3018" s="7"/>
      <c r="C3018" s="7"/>
      <c r="D3018" s="8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7"/>
      <c r="P3018" s="7"/>
      <c r="Q3018" s="7"/>
      <c r="R3018" s="7"/>
      <c r="S3018" s="7"/>
      <c r="T3018" s="7"/>
      <c r="U3018" s="7"/>
      <c r="V3018" s="7"/>
      <c r="W3018" s="7"/>
      <c r="X3018" s="7"/>
      <c r="Y3018" s="7"/>
    </row>
    <row r="3019" spans="1:25" ht="13" x14ac:dyDescent="0.15">
      <c r="A3019" s="7"/>
      <c r="B3019" s="7"/>
      <c r="C3019" s="7"/>
      <c r="D3019" s="8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7"/>
      <c r="Q3019" s="7"/>
      <c r="R3019" s="7"/>
      <c r="S3019" s="7"/>
      <c r="T3019" s="7"/>
      <c r="U3019" s="7"/>
      <c r="V3019" s="7"/>
      <c r="W3019" s="7"/>
      <c r="X3019" s="7"/>
      <c r="Y3019" s="7"/>
    </row>
    <row r="3020" spans="1:25" ht="13" x14ac:dyDescent="0.15">
      <c r="A3020" s="7"/>
      <c r="B3020" s="7"/>
      <c r="C3020" s="7"/>
      <c r="D3020" s="8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7"/>
      <c r="P3020" s="7"/>
      <c r="Q3020" s="7"/>
      <c r="R3020" s="7"/>
      <c r="S3020" s="7"/>
      <c r="T3020" s="7"/>
      <c r="U3020" s="7"/>
      <c r="V3020" s="7"/>
      <c r="W3020" s="7"/>
      <c r="X3020" s="7"/>
      <c r="Y3020" s="7"/>
    </row>
    <row r="3021" spans="1:25" ht="13" x14ac:dyDescent="0.15">
      <c r="A3021" s="7"/>
      <c r="B3021" s="7"/>
      <c r="C3021" s="7"/>
      <c r="D3021" s="8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7"/>
      <c r="P3021" s="7"/>
      <c r="Q3021" s="7"/>
      <c r="R3021" s="7"/>
      <c r="S3021" s="7"/>
      <c r="T3021" s="7"/>
      <c r="U3021" s="7"/>
      <c r="V3021" s="7"/>
      <c r="W3021" s="7"/>
      <c r="X3021" s="7"/>
      <c r="Y3021" s="7"/>
    </row>
    <row r="3022" spans="1:25" ht="13" x14ac:dyDescent="0.15">
      <c r="A3022" s="7"/>
      <c r="B3022" s="7"/>
      <c r="C3022" s="7"/>
      <c r="D3022" s="8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7"/>
      <c r="P3022" s="7"/>
      <c r="Q3022" s="7"/>
      <c r="R3022" s="7"/>
      <c r="S3022" s="7"/>
      <c r="T3022" s="7"/>
      <c r="U3022" s="7"/>
      <c r="V3022" s="7"/>
      <c r="W3022" s="7"/>
      <c r="X3022" s="7"/>
      <c r="Y3022" s="7"/>
    </row>
    <row r="3023" spans="1:25" ht="13" x14ac:dyDescent="0.15">
      <c r="A3023" s="7"/>
      <c r="B3023" s="7"/>
      <c r="C3023" s="7"/>
      <c r="D3023" s="8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7"/>
      <c r="Q3023" s="7"/>
      <c r="R3023" s="7"/>
      <c r="S3023" s="7"/>
      <c r="T3023" s="7"/>
      <c r="U3023" s="7"/>
      <c r="V3023" s="7"/>
      <c r="W3023" s="7"/>
      <c r="X3023" s="7"/>
      <c r="Y3023" s="7"/>
    </row>
    <row r="3024" spans="1:25" ht="13" x14ac:dyDescent="0.15">
      <c r="A3024" s="7"/>
      <c r="B3024" s="7"/>
      <c r="C3024" s="7"/>
      <c r="D3024" s="8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7"/>
      <c r="P3024" s="7"/>
      <c r="Q3024" s="7"/>
      <c r="R3024" s="7"/>
      <c r="S3024" s="7"/>
      <c r="T3024" s="7"/>
      <c r="U3024" s="7"/>
      <c r="V3024" s="7"/>
      <c r="W3024" s="7"/>
      <c r="X3024" s="7"/>
      <c r="Y3024" s="7"/>
    </row>
    <row r="3025" spans="1:25" ht="13" x14ac:dyDescent="0.15">
      <c r="A3025" s="7"/>
      <c r="B3025" s="7"/>
      <c r="C3025" s="7"/>
      <c r="D3025" s="8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7"/>
      <c r="Q3025" s="7"/>
      <c r="R3025" s="7"/>
      <c r="S3025" s="7"/>
      <c r="T3025" s="7"/>
      <c r="U3025" s="7"/>
      <c r="V3025" s="7"/>
      <c r="W3025" s="7"/>
      <c r="X3025" s="7"/>
      <c r="Y3025" s="7"/>
    </row>
    <row r="3026" spans="1:25" ht="13" x14ac:dyDescent="0.15">
      <c r="A3026" s="7"/>
      <c r="B3026" s="7"/>
      <c r="C3026" s="7"/>
      <c r="D3026" s="8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7"/>
      <c r="P3026" s="7"/>
      <c r="Q3026" s="7"/>
      <c r="R3026" s="7"/>
      <c r="S3026" s="7"/>
      <c r="T3026" s="7"/>
      <c r="U3026" s="7"/>
      <c r="V3026" s="7"/>
      <c r="W3026" s="7"/>
      <c r="X3026" s="7"/>
      <c r="Y3026" s="7"/>
    </row>
    <row r="3027" spans="1:25" ht="13" x14ac:dyDescent="0.15">
      <c r="A3027" s="7"/>
      <c r="B3027" s="7"/>
      <c r="C3027" s="7"/>
      <c r="D3027" s="8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7"/>
      <c r="P3027" s="7"/>
      <c r="Q3027" s="7"/>
      <c r="R3027" s="7"/>
      <c r="S3027" s="7"/>
      <c r="T3027" s="7"/>
      <c r="U3027" s="7"/>
      <c r="V3027" s="7"/>
      <c r="W3027" s="7"/>
      <c r="X3027" s="7"/>
      <c r="Y3027" s="7"/>
    </row>
    <row r="3028" spans="1:25" ht="13" x14ac:dyDescent="0.15">
      <c r="A3028" s="7"/>
      <c r="B3028" s="7"/>
      <c r="C3028" s="7"/>
      <c r="D3028" s="8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7"/>
      <c r="P3028" s="7"/>
      <c r="Q3028" s="7"/>
      <c r="R3028" s="7"/>
      <c r="S3028" s="7"/>
      <c r="T3028" s="7"/>
      <c r="U3028" s="7"/>
      <c r="V3028" s="7"/>
      <c r="W3028" s="7"/>
      <c r="X3028" s="7"/>
      <c r="Y3028" s="7"/>
    </row>
    <row r="3029" spans="1:25" ht="13" x14ac:dyDescent="0.15">
      <c r="A3029" s="7"/>
      <c r="B3029" s="7"/>
      <c r="C3029" s="7"/>
      <c r="D3029" s="8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7"/>
      <c r="Q3029" s="7"/>
      <c r="R3029" s="7"/>
      <c r="S3029" s="7"/>
      <c r="T3029" s="7"/>
      <c r="U3029" s="7"/>
      <c r="V3029" s="7"/>
      <c r="W3029" s="7"/>
      <c r="X3029" s="7"/>
      <c r="Y3029" s="7"/>
    </row>
    <row r="3030" spans="1:25" ht="13" x14ac:dyDescent="0.15">
      <c r="A3030" s="7"/>
      <c r="B3030" s="7"/>
      <c r="C3030" s="7"/>
      <c r="D3030" s="8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7"/>
      <c r="Q3030" s="7"/>
      <c r="R3030" s="7"/>
      <c r="S3030" s="7"/>
      <c r="T3030" s="7"/>
      <c r="U3030" s="7"/>
      <c r="V3030" s="7"/>
      <c r="W3030" s="7"/>
      <c r="X3030" s="7"/>
      <c r="Y3030" s="7"/>
    </row>
    <row r="3031" spans="1:25" ht="13" x14ac:dyDescent="0.15">
      <c r="A3031" s="7"/>
      <c r="B3031" s="7"/>
      <c r="C3031" s="7"/>
      <c r="D3031" s="8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7"/>
      <c r="Q3031" s="7"/>
      <c r="R3031" s="7"/>
      <c r="S3031" s="7"/>
      <c r="T3031" s="7"/>
      <c r="U3031" s="7"/>
      <c r="V3031" s="7"/>
      <c r="W3031" s="7"/>
      <c r="X3031" s="7"/>
      <c r="Y3031" s="7"/>
    </row>
    <row r="3032" spans="1:25" ht="13" x14ac:dyDescent="0.15">
      <c r="A3032" s="7"/>
      <c r="B3032" s="7"/>
      <c r="C3032" s="7"/>
      <c r="D3032" s="8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  <c r="Q3032" s="7"/>
      <c r="R3032" s="7"/>
      <c r="S3032" s="7"/>
      <c r="T3032" s="7"/>
      <c r="U3032" s="7"/>
      <c r="V3032" s="7"/>
      <c r="W3032" s="7"/>
      <c r="X3032" s="7"/>
      <c r="Y3032" s="7"/>
    </row>
    <row r="3033" spans="1:25" ht="13" x14ac:dyDescent="0.15">
      <c r="A3033" s="7"/>
      <c r="B3033" s="7"/>
      <c r="C3033" s="7"/>
      <c r="D3033" s="8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7"/>
      <c r="Q3033" s="7"/>
      <c r="R3033" s="7"/>
      <c r="S3033" s="7"/>
      <c r="T3033" s="7"/>
      <c r="U3033" s="7"/>
      <c r="V3033" s="7"/>
      <c r="W3033" s="7"/>
      <c r="X3033" s="7"/>
      <c r="Y3033" s="7"/>
    </row>
    <row r="3034" spans="1:25" ht="13" x14ac:dyDescent="0.15">
      <c r="A3034" s="7"/>
      <c r="B3034" s="7"/>
      <c r="C3034" s="7"/>
      <c r="D3034" s="8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7"/>
      <c r="P3034" s="7"/>
      <c r="Q3034" s="7"/>
      <c r="R3034" s="7"/>
      <c r="S3034" s="7"/>
      <c r="T3034" s="7"/>
      <c r="U3034" s="7"/>
      <c r="V3034" s="7"/>
      <c r="W3034" s="7"/>
      <c r="X3034" s="7"/>
      <c r="Y3034" s="7"/>
    </row>
    <row r="3035" spans="1:25" ht="13" x14ac:dyDescent="0.15">
      <c r="A3035" s="7"/>
      <c r="B3035" s="7"/>
      <c r="C3035" s="7"/>
      <c r="D3035" s="8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7"/>
      <c r="Q3035" s="7"/>
      <c r="R3035" s="7"/>
      <c r="S3035" s="7"/>
      <c r="T3035" s="7"/>
      <c r="U3035" s="7"/>
      <c r="V3035" s="7"/>
      <c r="W3035" s="7"/>
      <c r="X3035" s="7"/>
      <c r="Y3035" s="7"/>
    </row>
    <row r="3036" spans="1:25" ht="13" x14ac:dyDescent="0.15">
      <c r="A3036" s="7"/>
      <c r="B3036" s="7"/>
      <c r="C3036" s="7"/>
      <c r="D3036" s="8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7"/>
      <c r="P3036" s="7"/>
      <c r="Q3036" s="7"/>
      <c r="R3036" s="7"/>
      <c r="S3036" s="7"/>
      <c r="T3036" s="7"/>
      <c r="U3036" s="7"/>
      <c r="V3036" s="7"/>
      <c r="W3036" s="7"/>
      <c r="X3036" s="7"/>
      <c r="Y3036" s="7"/>
    </row>
    <row r="3037" spans="1:25" ht="13" x14ac:dyDescent="0.15">
      <c r="A3037" s="7"/>
      <c r="B3037" s="7"/>
      <c r="C3037" s="7"/>
      <c r="D3037" s="8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7"/>
      <c r="Q3037" s="7"/>
      <c r="R3037" s="7"/>
      <c r="S3037" s="7"/>
      <c r="T3037" s="7"/>
      <c r="U3037" s="7"/>
      <c r="V3037" s="7"/>
      <c r="W3037" s="7"/>
      <c r="X3037" s="7"/>
      <c r="Y3037" s="7"/>
    </row>
    <row r="3038" spans="1:25" ht="13" x14ac:dyDescent="0.15">
      <c r="A3038" s="7"/>
      <c r="B3038" s="7"/>
      <c r="C3038" s="7"/>
      <c r="D3038" s="8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7"/>
      <c r="P3038" s="7"/>
      <c r="Q3038" s="7"/>
      <c r="R3038" s="7"/>
      <c r="S3038" s="7"/>
      <c r="T3038" s="7"/>
      <c r="U3038" s="7"/>
      <c r="V3038" s="7"/>
      <c r="W3038" s="7"/>
      <c r="X3038" s="7"/>
      <c r="Y3038" s="7"/>
    </row>
    <row r="3039" spans="1:25" ht="13" x14ac:dyDescent="0.15">
      <c r="A3039" s="7"/>
      <c r="B3039" s="7"/>
      <c r="C3039" s="7"/>
      <c r="D3039" s="8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7"/>
      <c r="P3039" s="7"/>
      <c r="Q3039" s="7"/>
      <c r="R3039" s="7"/>
      <c r="S3039" s="7"/>
      <c r="T3039" s="7"/>
      <c r="U3039" s="7"/>
      <c r="V3039" s="7"/>
      <c r="W3039" s="7"/>
      <c r="X3039" s="7"/>
      <c r="Y3039" s="7"/>
    </row>
    <row r="3040" spans="1:25" ht="13" x14ac:dyDescent="0.15">
      <c r="A3040" s="7"/>
      <c r="B3040" s="7"/>
      <c r="C3040" s="7"/>
      <c r="D3040" s="8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7"/>
      <c r="P3040" s="7"/>
      <c r="Q3040" s="7"/>
      <c r="R3040" s="7"/>
      <c r="S3040" s="7"/>
      <c r="T3040" s="7"/>
      <c r="U3040" s="7"/>
      <c r="V3040" s="7"/>
      <c r="W3040" s="7"/>
      <c r="X3040" s="7"/>
      <c r="Y3040" s="7"/>
    </row>
    <row r="3041" spans="1:25" ht="13" x14ac:dyDescent="0.15">
      <c r="A3041" s="7"/>
      <c r="B3041" s="7"/>
      <c r="C3041" s="7"/>
      <c r="D3041" s="8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7"/>
      <c r="P3041" s="7"/>
      <c r="Q3041" s="7"/>
      <c r="R3041" s="7"/>
      <c r="S3041" s="7"/>
      <c r="T3041" s="7"/>
      <c r="U3041" s="7"/>
      <c r="V3041" s="7"/>
      <c r="W3041" s="7"/>
      <c r="X3041" s="7"/>
      <c r="Y3041" s="7"/>
    </row>
    <row r="3042" spans="1:25" ht="13" x14ac:dyDescent="0.15">
      <c r="A3042" s="7"/>
      <c r="B3042" s="7"/>
      <c r="C3042" s="7"/>
      <c r="D3042" s="8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7"/>
      <c r="P3042" s="7"/>
      <c r="Q3042" s="7"/>
      <c r="R3042" s="7"/>
      <c r="S3042" s="7"/>
      <c r="T3042" s="7"/>
      <c r="U3042" s="7"/>
      <c r="V3042" s="7"/>
      <c r="W3042" s="7"/>
      <c r="X3042" s="7"/>
      <c r="Y3042" s="7"/>
    </row>
    <row r="3043" spans="1:25" ht="13" x14ac:dyDescent="0.15">
      <c r="A3043" s="7"/>
      <c r="B3043" s="7"/>
      <c r="C3043" s="7"/>
      <c r="D3043" s="8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/>
      <c r="Q3043" s="7"/>
      <c r="R3043" s="7"/>
      <c r="S3043" s="7"/>
      <c r="T3043" s="7"/>
      <c r="U3043" s="7"/>
      <c r="V3043" s="7"/>
      <c r="W3043" s="7"/>
      <c r="X3043" s="7"/>
      <c r="Y3043" s="7"/>
    </row>
    <row r="3044" spans="1:25" ht="13" x14ac:dyDescent="0.15">
      <c r="A3044" s="7"/>
      <c r="B3044" s="7"/>
      <c r="C3044" s="7"/>
      <c r="D3044" s="8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7"/>
      <c r="Q3044" s="7"/>
      <c r="R3044" s="7"/>
      <c r="S3044" s="7"/>
      <c r="T3044" s="7"/>
      <c r="U3044" s="7"/>
      <c r="V3044" s="7"/>
      <c r="W3044" s="7"/>
      <c r="X3044" s="7"/>
      <c r="Y3044" s="7"/>
    </row>
    <row r="3045" spans="1:25" ht="13" x14ac:dyDescent="0.15">
      <c r="A3045" s="7"/>
      <c r="B3045" s="7"/>
      <c r="C3045" s="7"/>
      <c r="D3045" s="8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7"/>
      <c r="Q3045" s="7"/>
      <c r="R3045" s="7"/>
      <c r="S3045" s="7"/>
      <c r="T3045" s="7"/>
      <c r="U3045" s="7"/>
      <c r="V3045" s="7"/>
      <c r="W3045" s="7"/>
      <c r="X3045" s="7"/>
      <c r="Y3045" s="7"/>
    </row>
    <row r="3046" spans="1:25" ht="13" x14ac:dyDescent="0.15">
      <c r="A3046" s="7"/>
      <c r="B3046" s="7"/>
      <c r="C3046" s="7"/>
      <c r="D3046" s="8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7"/>
      <c r="R3046" s="7"/>
      <c r="S3046" s="7"/>
      <c r="T3046" s="7"/>
      <c r="U3046" s="7"/>
      <c r="V3046" s="7"/>
      <c r="W3046" s="7"/>
      <c r="X3046" s="7"/>
      <c r="Y3046" s="7"/>
    </row>
    <row r="3047" spans="1:25" ht="13" x14ac:dyDescent="0.15">
      <c r="A3047" s="7"/>
      <c r="B3047" s="7"/>
      <c r="C3047" s="7"/>
      <c r="D3047" s="8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7"/>
      <c r="Q3047" s="7"/>
      <c r="R3047" s="7"/>
      <c r="S3047" s="7"/>
      <c r="T3047" s="7"/>
      <c r="U3047" s="7"/>
      <c r="V3047" s="7"/>
      <c r="W3047" s="7"/>
      <c r="X3047" s="7"/>
      <c r="Y3047" s="7"/>
    </row>
    <row r="3048" spans="1:25" ht="13" x14ac:dyDescent="0.15">
      <c r="A3048" s="7"/>
      <c r="B3048" s="7"/>
      <c r="C3048" s="7"/>
      <c r="D3048" s="8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7"/>
      <c r="Q3048" s="7"/>
      <c r="R3048" s="7"/>
      <c r="S3048" s="7"/>
      <c r="T3048" s="7"/>
      <c r="U3048" s="7"/>
      <c r="V3048" s="7"/>
      <c r="W3048" s="7"/>
      <c r="X3048" s="7"/>
      <c r="Y3048" s="7"/>
    </row>
    <row r="3049" spans="1:25" ht="13" x14ac:dyDescent="0.15">
      <c r="A3049" s="7"/>
      <c r="B3049" s="7"/>
      <c r="C3049" s="7"/>
      <c r="D3049" s="8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7"/>
      <c r="P3049" s="7"/>
      <c r="Q3049" s="7"/>
      <c r="R3049" s="7"/>
      <c r="S3049" s="7"/>
      <c r="T3049" s="7"/>
      <c r="U3049" s="7"/>
      <c r="V3049" s="7"/>
      <c r="W3049" s="7"/>
      <c r="X3049" s="7"/>
      <c r="Y3049" s="7"/>
    </row>
    <row r="3050" spans="1:25" ht="13" x14ac:dyDescent="0.15">
      <c r="A3050" s="7"/>
      <c r="B3050" s="7"/>
      <c r="C3050" s="7"/>
      <c r="D3050" s="8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7"/>
      <c r="P3050" s="7"/>
      <c r="Q3050" s="7"/>
      <c r="R3050" s="7"/>
      <c r="S3050" s="7"/>
      <c r="T3050" s="7"/>
      <c r="U3050" s="7"/>
      <c r="V3050" s="7"/>
      <c r="W3050" s="7"/>
      <c r="X3050" s="7"/>
      <c r="Y3050" s="7"/>
    </row>
    <row r="3051" spans="1:25" ht="13" x14ac:dyDescent="0.15">
      <c r="A3051" s="7"/>
      <c r="B3051" s="7"/>
      <c r="C3051" s="7"/>
      <c r="D3051" s="8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7"/>
      <c r="Q3051" s="7"/>
      <c r="R3051" s="7"/>
      <c r="S3051" s="7"/>
      <c r="T3051" s="7"/>
      <c r="U3051" s="7"/>
      <c r="V3051" s="7"/>
      <c r="W3051" s="7"/>
      <c r="X3051" s="7"/>
      <c r="Y3051" s="7"/>
    </row>
    <row r="3052" spans="1:25" ht="13" x14ac:dyDescent="0.15">
      <c r="A3052" s="7"/>
      <c r="B3052" s="7"/>
      <c r="C3052" s="7"/>
      <c r="D3052" s="8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7"/>
      <c r="P3052" s="7"/>
      <c r="Q3052" s="7"/>
      <c r="R3052" s="7"/>
      <c r="S3052" s="7"/>
      <c r="T3052" s="7"/>
      <c r="U3052" s="7"/>
      <c r="V3052" s="7"/>
      <c r="W3052" s="7"/>
      <c r="X3052" s="7"/>
      <c r="Y3052" s="7"/>
    </row>
    <row r="3053" spans="1:25" ht="13" x14ac:dyDescent="0.15">
      <c r="A3053" s="7"/>
      <c r="B3053" s="7"/>
      <c r="C3053" s="7"/>
      <c r="D3053" s="8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7"/>
      <c r="P3053" s="7"/>
      <c r="Q3053" s="7"/>
      <c r="R3053" s="7"/>
      <c r="S3053" s="7"/>
      <c r="T3053" s="7"/>
      <c r="U3053" s="7"/>
      <c r="V3053" s="7"/>
      <c r="W3053" s="7"/>
      <c r="X3053" s="7"/>
      <c r="Y3053" s="7"/>
    </row>
    <row r="3054" spans="1:25" ht="13" x14ac:dyDescent="0.15">
      <c r="A3054" s="7"/>
      <c r="B3054" s="7"/>
      <c r="C3054" s="7"/>
      <c r="D3054" s="8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7"/>
      <c r="P3054" s="7"/>
      <c r="Q3054" s="7"/>
      <c r="R3054" s="7"/>
      <c r="S3054" s="7"/>
      <c r="T3054" s="7"/>
      <c r="U3054" s="7"/>
      <c r="V3054" s="7"/>
      <c r="W3054" s="7"/>
      <c r="X3054" s="7"/>
      <c r="Y3054" s="7"/>
    </row>
    <row r="3055" spans="1:25" ht="13" x14ac:dyDescent="0.15">
      <c r="A3055" s="7"/>
      <c r="B3055" s="7"/>
      <c r="C3055" s="7"/>
      <c r="D3055" s="8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7"/>
      <c r="P3055" s="7"/>
      <c r="Q3055" s="7"/>
      <c r="R3055" s="7"/>
      <c r="S3055" s="7"/>
      <c r="T3055" s="7"/>
      <c r="U3055" s="7"/>
      <c r="V3055" s="7"/>
      <c r="W3055" s="7"/>
      <c r="X3055" s="7"/>
      <c r="Y3055" s="7"/>
    </row>
    <row r="3056" spans="1:25" ht="13" x14ac:dyDescent="0.15">
      <c r="A3056" s="7"/>
      <c r="B3056" s="7"/>
      <c r="C3056" s="7"/>
      <c r="D3056" s="8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7"/>
      <c r="Q3056" s="7"/>
      <c r="R3056" s="7"/>
      <c r="S3056" s="7"/>
      <c r="T3056" s="7"/>
      <c r="U3056" s="7"/>
      <c r="V3056" s="7"/>
      <c r="W3056" s="7"/>
      <c r="X3056" s="7"/>
      <c r="Y3056" s="7"/>
    </row>
    <row r="3057" spans="1:25" ht="13" x14ac:dyDescent="0.15">
      <c r="A3057" s="7"/>
      <c r="B3057" s="7"/>
      <c r="C3057" s="7"/>
      <c r="D3057" s="8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7"/>
      <c r="P3057" s="7"/>
      <c r="Q3057" s="7"/>
      <c r="R3057" s="7"/>
      <c r="S3057" s="7"/>
      <c r="T3057" s="7"/>
      <c r="U3057" s="7"/>
      <c r="V3057" s="7"/>
      <c r="W3057" s="7"/>
      <c r="X3057" s="7"/>
      <c r="Y3057" s="7"/>
    </row>
    <row r="3058" spans="1:25" ht="13" x14ac:dyDescent="0.15">
      <c r="A3058" s="7"/>
      <c r="B3058" s="7"/>
      <c r="C3058" s="7"/>
      <c r="D3058" s="8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7"/>
      <c r="Q3058" s="7"/>
      <c r="R3058" s="7"/>
      <c r="S3058" s="7"/>
      <c r="T3058" s="7"/>
      <c r="U3058" s="7"/>
      <c r="V3058" s="7"/>
      <c r="W3058" s="7"/>
      <c r="X3058" s="7"/>
      <c r="Y3058" s="7"/>
    </row>
    <row r="3059" spans="1:25" ht="13" x14ac:dyDescent="0.15">
      <c r="A3059" s="7"/>
      <c r="B3059" s="7"/>
      <c r="C3059" s="7"/>
      <c r="D3059" s="8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7"/>
      <c r="Q3059" s="7"/>
      <c r="R3059" s="7"/>
      <c r="S3059" s="7"/>
      <c r="T3059" s="7"/>
      <c r="U3059" s="7"/>
      <c r="V3059" s="7"/>
      <c r="W3059" s="7"/>
      <c r="X3059" s="7"/>
      <c r="Y3059" s="7"/>
    </row>
    <row r="3060" spans="1:25" ht="13" x14ac:dyDescent="0.15">
      <c r="A3060" s="7"/>
      <c r="B3060" s="7"/>
      <c r="C3060" s="7"/>
      <c r="D3060" s="8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7"/>
      <c r="Q3060" s="7"/>
      <c r="R3060" s="7"/>
      <c r="S3060" s="7"/>
      <c r="T3060" s="7"/>
      <c r="U3060" s="7"/>
      <c r="V3060" s="7"/>
      <c r="W3060" s="7"/>
      <c r="X3060" s="7"/>
      <c r="Y3060" s="7"/>
    </row>
    <row r="3061" spans="1:25" ht="13" x14ac:dyDescent="0.15">
      <c r="A3061" s="7"/>
      <c r="B3061" s="7"/>
      <c r="C3061" s="7"/>
      <c r="D3061" s="8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7"/>
      <c r="P3061" s="7"/>
      <c r="Q3061" s="7"/>
      <c r="R3061" s="7"/>
      <c r="S3061" s="7"/>
      <c r="T3061" s="7"/>
      <c r="U3061" s="7"/>
      <c r="V3061" s="7"/>
      <c r="W3061" s="7"/>
      <c r="X3061" s="7"/>
      <c r="Y3061" s="7"/>
    </row>
    <row r="3062" spans="1:25" ht="13" x14ac:dyDescent="0.15">
      <c r="A3062" s="7"/>
      <c r="B3062" s="7"/>
      <c r="C3062" s="7"/>
      <c r="D3062" s="8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7"/>
      <c r="Q3062" s="7"/>
      <c r="R3062" s="7"/>
      <c r="S3062" s="7"/>
      <c r="T3062" s="7"/>
      <c r="U3062" s="7"/>
      <c r="V3062" s="7"/>
      <c r="W3062" s="7"/>
      <c r="X3062" s="7"/>
      <c r="Y3062" s="7"/>
    </row>
    <row r="3063" spans="1:25" ht="13" x14ac:dyDescent="0.15">
      <c r="A3063" s="7"/>
      <c r="B3063" s="7"/>
      <c r="C3063" s="7"/>
      <c r="D3063" s="8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7"/>
      <c r="P3063" s="7"/>
      <c r="Q3063" s="7"/>
      <c r="R3063" s="7"/>
      <c r="S3063" s="7"/>
      <c r="T3063" s="7"/>
      <c r="U3063" s="7"/>
      <c r="V3063" s="7"/>
      <c r="W3063" s="7"/>
      <c r="X3063" s="7"/>
      <c r="Y3063" s="7"/>
    </row>
    <row r="3064" spans="1:25" ht="13" x14ac:dyDescent="0.15">
      <c r="A3064" s="7"/>
      <c r="B3064" s="7"/>
      <c r="C3064" s="7"/>
      <c r="D3064" s="8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7"/>
      <c r="P3064" s="7"/>
      <c r="Q3064" s="7"/>
      <c r="R3064" s="7"/>
      <c r="S3064" s="7"/>
      <c r="T3064" s="7"/>
      <c r="U3064" s="7"/>
      <c r="V3064" s="7"/>
      <c r="W3064" s="7"/>
      <c r="X3064" s="7"/>
      <c r="Y3064" s="7"/>
    </row>
    <row r="3065" spans="1:25" ht="13" x14ac:dyDescent="0.15">
      <c r="A3065" s="7"/>
      <c r="B3065" s="7"/>
      <c r="C3065" s="7"/>
      <c r="D3065" s="8"/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7"/>
      <c r="P3065" s="7"/>
      <c r="Q3065" s="7"/>
      <c r="R3065" s="7"/>
      <c r="S3065" s="7"/>
      <c r="T3065" s="7"/>
      <c r="U3065" s="7"/>
      <c r="V3065" s="7"/>
      <c r="W3065" s="7"/>
      <c r="X3065" s="7"/>
      <c r="Y3065" s="7"/>
    </row>
    <row r="3066" spans="1:25" ht="13" x14ac:dyDescent="0.15">
      <c r="A3066" s="7"/>
      <c r="B3066" s="7"/>
      <c r="C3066" s="7"/>
      <c r="D3066" s="8"/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7"/>
      <c r="P3066" s="7"/>
      <c r="Q3066" s="7"/>
      <c r="R3066" s="7"/>
      <c r="S3066" s="7"/>
      <c r="T3066" s="7"/>
      <c r="U3066" s="7"/>
      <c r="V3066" s="7"/>
      <c r="W3066" s="7"/>
      <c r="X3066" s="7"/>
      <c r="Y3066" s="7"/>
    </row>
    <row r="3067" spans="1:25" ht="13" x14ac:dyDescent="0.15">
      <c r="A3067" s="7"/>
      <c r="B3067" s="7"/>
      <c r="C3067" s="7"/>
      <c r="D3067" s="8"/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7"/>
      <c r="P3067" s="7"/>
      <c r="Q3067" s="7"/>
      <c r="R3067" s="7"/>
      <c r="S3067" s="7"/>
      <c r="T3067" s="7"/>
      <c r="U3067" s="7"/>
      <c r="V3067" s="7"/>
      <c r="W3067" s="7"/>
      <c r="X3067" s="7"/>
      <c r="Y3067" s="7"/>
    </row>
    <row r="3068" spans="1:25" ht="13" x14ac:dyDescent="0.15">
      <c r="A3068" s="7"/>
      <c r="B3068" s="7"/>
      <c r="C3068" s="7"/>
      <c r="D3068" s="8"/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7"/>
      <c r="P3068" s="7"/>
      <c r="Q3068" s="7"/>
      <c r="R3068" s="7"/>
      <c r="S3068" s="7"/>
      <c r="T3068" s="7"/>
      <c r="U3068" s="7"/>
      <c r="V3068" s="7"/>
      <c r="W3068" s="7"/>
      <c r="X3068" s="7"/>
      <c r="Y3068" s="7"/>
    </row>
    <row r="3069" spans="1:25" ht="13" x14ac:dyDescent="0.15">
      <c r="A3069" s="7"/>
      <c r="B3069" s="7"/>
      <c r="C3069" s="7"/>
      <c r="D3069" s="8"/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7"/>
      <c r="P3069" s="7"/>
      <c r="Q3069" s="7"/>
      <c r="R3069" s="7"/>
      <c r="S3069" s="7"/>
      <c r="T3069" s="7"/>
      <c r="U3069" s="7"/>
      <c r="V3069" s="7"/>
      <c r="W3069" s="7"/>
      <c r="X3069" s="7"/>
      <c r="Y3069" s="7"/>
    </row>
    <row r="3070" spans="1:25" ht="13" x14ac:dyDescent="0.15">
      <c r="A3070" s="7"/>
      <c r="B3070" s="7"/>
      <c r="C3070" s="7"/>
      <c r="D3070" s="8"/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7"/>
      <c r="P3070" s="7"/>
      <c r="Q3070" s="7"/>
      <c r="R3070" s="7"/>
      <c r="S3070" s="7"/>
      <c r="T3070" s="7"/>
      <c r="U3070" s="7"/>
      <c r="V3070" s="7"/>
      <c r="W3070" s="7"/>
      <c r="X3070" s="7"/>
      <c r="Y3070" s="7"/>
    </row>
    <row r="3071" spans="1:25" ht="13" x14ac:dyDescent="0.15">
      <c r="A3071" s="7"/>
      <c r="B3071" s="7"/>
      <c r="C3071" s="7"/>
      <c r="D3071" s="8"/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7"/>
      <c r="P3071" s="7"/>
      <c r="Q3071" s="7"/>
      <c r="R3071" s="7"/>
      <c r="S3071" s="7"/>
      <c r="T3071" s="7"/>
      <c r="U3071" s="7"/>
      <c r="V3071" s="7"/>
      <c r="W3071" s="7"/>
      <c r="X3071" s="7"/>
      <c r="Y3071" s="7"/>
    </row>
    <row r="3072" spans="1:25" ht="13" x14ac:dyDescent="0.15">
      <c r="A3072" s="7"/>
      <c r="B3072" s="7"/>
      <c r="C3072" s="7"/>
      <c r="D3072" s="8"/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7"/>
      <c r="P3072" s="7"/>
      <c r="Q3072" s="7"/>
      <c r="R3072" s="7"/>
      <c r="S3072" s="7"/>
      <c r="T3072" s="7"/>
      <c r="U3072" s="7"/>
      <c r="V3072" s="7"/>
      <c r="W3072" s="7"/>
      <c r="X3072" s="7"/>
      <c r="Y3072" s="7"/>
    </row>
    <row r="3073" spans="1:25" ht="13" x14ac:dyDescent="0.15">
      <c r="A3073" s="7"/>
      <c r="B3073" s="7"/>
      <c r="C3073" s="7"/>
      <c r="D3073" s="8"/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7"/>
      <c r="P3073" s="7"/>
      <c r="Q3073" s="7"/>
      <c r="R3073" s="7"/>
      <c r="S3073" s="7"/>
      <c r="T3073" s="7"/>
      <c r="U3073" s="7"/>
      <c r="V3073" s="7"/>
      <c r="W3073" s="7"/>
      <c r="X3073" s="7"/>
      <c r="Y3073" s="7"/>
    </row>
    <row r="3074" spans="1:25" ht="13" x14ac:dyDescent="0.15">
      <c r="A3074" s="7"/>
      <c r="B3074" s="7"/>
      <c r="C3074" s="7"/>
      <c r="D3074" s="8"/>
      <c r="E3074" s="7"/>
      <c r="F3074" s="7"/>
      <c r="G3074" s="7"/>
      <c r="H3074" s="7"/>
      <c r="I3074" s="7"/>
      <c r="J3074" s="7"/>
      <c r="K3074" s="7"/>
      <c r="L3074" s="7"/>
      <c r="M3074" s="7"/>
      <c r="N3074" s="7"/>
      <c r="O3074" s="7"/>
      <c r="P3074" s="7"/>
      <c r="Q3074" s="7"/>
      <c r="R3074" s="7"/>
      <c r="S3074" s="7"/>
      <c r="T3074" s="7"/>
      <c r="U3074" s="7"/>
      <c r="V3074" s="7"/>
      <c r="W3074" s="7"/>
      <c r="X3074" s="7"/>
      <c r="Y3074" s="7"/>
    </row>
    <row r="3075" spans="1:25" ht="13" x14ac:dyDescent="0.15">
      <c r="A3075" s="7"/>
      <c r="B3075" s="7"/>
      <c r="C3075" s="7"/>
      <c r="D3075" s="8"/>
      <c r="E3075" s="7"/>
      <c r="F3075" s="7"/>
      <c r="G3075" s="7"/>
      <c r="H3075" s="7"/>
      <c r="I3075" s="7"/>
      <c r="J3075" s="7"/>
      <c r="K3075" s="7"/>
      <c r="L3075" s="7"/>
      <c r="M3075" s="7"/>
      <c r="N3075" s="7"/>
      <c r="O3075" s="7"/>
      <c r="P3075" s="7"/>
      <c r="Q3075" s="7"/>
      <c r="R3075" s="7"/>
      <c r="S3075" s="7"/>
      <c r="T3075" s="7"/>
      <c r="U3075" s="7"/>
      <c r="V3075" s="7"/>
      <c r="W3075" s="7"/>
      <c r="X3075" s="7"/>
      <c r="Y3075" s="7"/>
    </row>
    <row r="3076" spans="1:25" ht="13" x14ac:dyDescent="0.15">
      <c r="A3076" s="7"/>
      <c r="B3076" s="7"/>
      <c r="C3076" s="7"/>
      <c r="D3076" s="8"/>
      <c r="E3076" s="7"/>
      <c r="F3076" s="7"/>
      <c r="G3076" s="7"/>
      <c r="H3076" s="7"/>
      <c r="I3076" s="7"/>
      <c r="J3076" s="7"/>
      <c r="K3076" s="7"/>
      <c r="L3076" s="7"/>
      <c r="M3076" s="7"/>
      <c r="N3076" s="7"/>
      <c r="O3076" s="7"/>
      <c r="P3076" s="7"/>
      <c r="Q3076" s="7"/>
      <c r="R3076" s="7"/>
      <c r="S3076" s="7"/>
      <c r="T3076" s="7"/>
      <c r="U3076" s="7"/>
      <c r="V3076" s="7"/>
      <c r="W3076" s="7"/>
      <c r="X3076" s="7"/>
      <c r="Y3076" s="7"/>
    </row>
    <row r="3077" spans="1:25" ht="13" x14ac:dyDescent="0.15">
      <c r="A3077" s="7"/>
      <c r="B3077" s="7"/>
      <c r="C3077" s="7"/>
      <c r="D3077" s="8"/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7"/>
      <c r="P3077" s="7"/>
      <c r="Q3077" s="7"/>
      <c r="R3077" s="7"/>
      <c r="S3077" s="7"/>
      <c r="T3077" s="7"/>
      <c r="U3077" s="7"/>
      <c r="V3077" s="7"/>
      <c r="W3077" s="7"/>
      <c r="X3077" s="7"/>
      <c r="Y3077" s="7"/>
    </row>
    <row r="3078" spans="1:25" ht="13" x14ac:dyDescent="0.15">
      <c r="A3078" s="7"/>
      <c r="B3078" s="7"/>
      <c r="C3078" s="7"/>
      <c r="D3078" s="8"/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7"/>
      <c r="P3078" s="7"/>
      <c r="Q3078" s="7"/>
      <c r="R3078" s="7"/>
      <c r="S3078" s="7"/>
      <c r="T3078" s="7"/>
      <c r="U3078" s="7"/>
      <c r="V3078" s="7"/>
      <c r="W3078" s="7"/>
      <c r="X3078" s="7"/>
      <c r="Y3078" s="7"/>
    </row>
    <row r="3079" spans="1:25" ht="13" x14ac:dyDescent="0.15">
      <c r="A3079" s="7"/>
      <c r="B3079" s="7"/>
      <c r="C3079" s="7"/>
      <c r="D3079" s="8"/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7"/>
      <c r="Q3079" s="7"/>
      <c r="R3079" s="7"/>
      <c r="S3079" s="7"/>
      <c r="T3079" s="7"/>
      <c r="U3079" s="7"/>
      <c r="V3079" s="7"/>
      <c r="W3079" s="7"/>
      <c r="X3079" s="7"/>
      <c r="Y3079" s="7"/>
    </row>
    <row r="3080" spans="1:25" ht="13" x14ac:dyDescent="0.15">
      <c r="A3080" s="7"/>
      <c r="B3080" s="7"/>
      <c r="C3080" s="7"/>
      <c r="D3080" s="8"/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7"/>
      <c r="P3080" s="7"/>
      <c r="Q3080" s="7"/>
      <c r="R3080" s="7"/>
      <c r="S3080" s="7"/>
      <c r="T3080" s="7"/>
      <c r="U3080" s="7"/>
      <c r="V3080" s="7"/>
      <c r="W3080" s="7"/>
      <c r="X3080" s="7"/>
      <c r="Y3080" s="7"/>
    </row>
    <row r="3081" spans="1:25" ht="13" x14ac:dyDescent="0.15">
      <c r="A3081" s="7"/>
      <c r="B3081" s="7"/>
      <c r="C3081" s="7"/>
      <c r="D3081" s="8"/>
      <c r="E3081" s="7"/>
      <c r="F3081" s="7"/>
      <c r="G3081" s="7"/>
      <c r="H3081" s="7"/>
      <c r="I3081" s="7"/>
      <c r="J3081" s="7"/>
      <c r="K3081" s="7"/>
      <c r="L3081" s="7"/>
      <c r="M3081" s="7"/>
      <c r="N3081" s="7"/>
      <c r="O3081" s="7"/>
      <c r="P3081" s="7"/>
      <c r="Q3081" s="7"/>
      <c r="R3081" s="7"/>
      <c r="S3081" s="7"/>
      <c r="T3081" s="7"/>
      <c r="U3081" s="7"/>
      <c r="V3081" s="7"/>
      <c r="W3081" s="7"/>
      <c r="X3081" s="7"/>
      <c r="Y3081" s="7"/>
    </row>
    <row r="3082" spans="1:25" ht="13" x14ac:dyDescent="0.15">
      <c r="A3082" s="7"/>
      <c r="B3082" s="7"/>
      <c r="C3082" s="7"/>
      <c r="D3082" s="8"/>
      <c r="E3082" s="7"/>
      <c r="F3082" s="7"/>
      <c r="G3082" s="7"/>
      <c r="H3082" s="7"/>
      <c r="I3082" s="7"/>
      <c r="J3082" s="7"/>
      <c r="K3082" s="7"/>
      <c r="L3082" s="7"/>
      <c r="M3082" s="7"/>
      <c r="N3082" s="7"/>
      <c r="O3082" s="7"/>
      <c r="P3082" s="7"/>
      <c r="Q3082" s="7"/>
      <c r="R3082" s="7"/>
      <c r="S3082" s="7"/>
      <c r="T3082" s="7"/>
      <c r="U3082" s="7"/>
      <c r="V3082" s="7"/>
      <c r="W3082" s="7"/>
      <c r="X3082" s="7"/>
      <c r="Y3082" s="7"/>
    </row>
    <row r="3083" spans="1:25" ht="13" x14ac:dyDescent="0.15">
      <c r="A3083" s="7"/>
      <c r="B3083" s="7"/>
      <c r="C3083" s="7"/>
      <c r="D3083" s="8"/>
      <c r="E3083" s="7"/>
      <c r="F3083" s="7"/>
      <c r="G3083" s="7"/>
      <c r="H3083" s="7"/>
      <c r="I3083" s="7"/>
      <c r="J3083" s="7"/>
      <c r="K3083" s="7"/>
      <c r="L3083" s="7"/>
      <c r="M3083" s="7"/>
      <c r="N3083" s="7"/>
      <c r="O3083" s="7"/>
      <c r="P3083" s="7"/>
      <c r="Q3083" s="7"/>
      <c r="R3083" s="7"/>
      <c r="S3083" s="7"/>
      <c r="T3083" s="7"/>
      <c r="U3083" s="7"/>
      <c r="V3083" s="7"/>
      <c r="W3083" s="7"/>
      <c r="X3083" s="7"/>
      <c r="Y3083" s="7"/>
    </row>
    <row r="3084" spans="1:25" ht="13" x14ac:dyDescent="0.15">
      <c r="A3084" s="7"/>
      <c r="B3084" s="7"/>
      <c r="C3084" s="7"/>
      <c r="D3084" s="8"/>
      <c r="E3084" s="7"/>
      <c r="F3084" s="7"/>
      <c r="G3084" s="7"/>
      <c r="H3084" s="7"/>
      <c r="I3084" s="7"/>
      <c r="J3084" s="7"/>
      <c r="K3084" s="7"/>
      <c r="L3084" s="7"/>
      <c r="M3084" s="7"/>
      <c r="N3084" s="7"/>
      <c r="O3084" s="7"/>
      <c r="P3084" s="7"/>
      <c r="Q3084" s="7"/>
      <c r="R3084" s="7"/>
      <c r="S3084" s="7"/>
      <c r="T3084" s="7"/>
      <c r="U3084" s="7"/>
      <c r="V3084" s="7"/>
      <c r="W3084" s="7"/>
      <c r="X3084" s="7"/>
      <c r="Y3084" s="7"/>
    </row>
    <row r="3085" spans="1:25" ht="13" x14ac:dyDescent="0.15">
      <c r="A3085" s="7"/>
      <c r="B3085" s="7"/>
      <c r="C3085" s="7"/>
      <c r="D3085" s="8"/>
      <c r="E3085" s="7"/>
      <c r="F3085" s="7"/>
      <c r="G3085" s="7"/>
      <c r="H3085" s="7"/>
      <c r="I3085" s="7"/>
      <c r="J3085" s="7"/>
      <c r="K3085" s="7"/>
      <c r="L3085" s="7"/>
      <c r="M3085" s="7"/>
      <c r="N3085" s="7"/>
      <c r="O3085" s="7"/>
      <c r="P3085" s="7"/>
      <c r="Q3085" s="7"/>
      <c r="R3085" s="7"/>
      <c r="S3085" s="7"/>
      <c r="T3085" s="7"/>
      <c r="U3085" s="7"/>
      <c r="V3085" s="7"/>
      <c r="W3085" s="7"/>
      <c r="X3085" s="7"/>
      <c r="Y3085" s="7"/>
    </row>
    <row r="3086" spans="1:25" ht="13" x14ac:dyDescent="0.15">
      <c r="A3086" s="7"/>
      <c r="B3086" s="7"/>
      <c r="C3086" s="7"/>
      <c r="D3086" s="8"/>
      <c r="E3086" s="7"/>
      <c r="F3086" s="7"/>
      <c r="G3086" s="7"/>
      <c r="H3086" s="7"/>
      <c r="I3086" s="7"/>
      <c r="J3086" s="7"/>
      <c r="K3086" s="7"/>
      <c r="L3086" s="7"/>
      <c r="M3086" s="7"/>
      <c r="N3086" s="7"/>
      <c r="O3086" s="7"/>
      <c r="P3086" s="7"/>
      <c r="Q3086" s="7"/>
      <c r="R3086" s="7"/>
      <c r="S3086" s="7"/>
      <c r="T3086" s="7"/>
      <c r="U3086" s="7"/>
      <c r="V3086" s="7"/>
      <c r="W3086" s="7"/>
      <c r="X3086" s="7"/>
      <c r="Y3086" s="7"/>
    </row>
    <row r="3087" spans="1:25" ht="13" x14ac:dyDescent="0.15">
      <c r="A3087" s="7"/>
      <c r="B3087" s="7"/>
      <c r="C3087" s="7"/>
      <c r="D3087" s="8"/>
      <c r="E3087" s="7"/>
      <c r="F3087" s="7"/>
      <c r="G3087" s="7"/>
      <c r="H3087" s="7"/>
      <c r="I3087" s="7"/>
      <c r="J3087" s="7"/>
      <c r="K3087" s="7"/>
      <c r="L3087" s="7"/>
      <c r="M3087" s="7"/>
      <c r="N3087" s="7"/>
      <c r="O3087" s="7"/>
      <c r="P3087" s="7"/>
      <c r="Q3087" s="7"/>
      <c r="R3087" s="7"/>
      <c r="S3087" s="7"/>
      <c r="T3087" s="7"/>
      <c r="U3087" s="7"/>
      <c r="V3087" s="7"/>
      <c r="W3087" s="7"/>
      <c r="X3087" s="7"/>
      <c r="Y3087" s="7"/>
    </row>
    <row r="3088" spans="1:25" ht="13" x14ac:dyDescent="0.15">
      <c r="A3088" s="7"/>
      <c r="B3088" s="7"/>
      <c r="C3088" s="7"/>
      <c r="D3088" s="8"/>
      <c r="E3088" s="7"/>
      <c r="F3088" s="7"/>
      <c r="G3088" s="7"/>
      <c r="H3088" s="7"/>
      <c r="I3088" s="7"/>
      <c r="J3088" s="7"/>
      <c r="K3088" s="7"/>
      <c r="L3088" s="7"/>
      <c r="M3088" s="7"/>
      <c r="N3088" s="7"/>
      <c r="O3088" s="7"/>
      <c r="P3088" s="7"/>
      <c r="Q3088" s="7"/>
      <c r="R3088" s="7"/>
      <c r="S3088" s="7"/>
      <c r="T3088" s="7"/>
      <c r="U3088" s="7"/>
      <c r="V3088" s="7"/>
      <c r="W3088" s="7"/>
      <c r="X3088" s="7"/>
      <c r="Y3088" s="7"/>
    </row>
    <row r="3089" spans="1:25" ht="13" x14ac:dyDescent="0.15">
      <c r="A3089" s="7"/>
      <c r="B3089" s="7"/>
      <c r="C3089" s="7"/>
      <c r="D3089" s="8"/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7"/>
      <c r="P3089" s="7"/>
      <c r="Q3089" s="7"/>
      <c r="R3089" s="7"/>
      <c r="S3089" s="7"/>
      <c r="T3089" s="7"/>
      <c r="U3089" s="7"/>
      <c r="V3089" s="7"/>
      <c r="W3089" s="7"/>
      <c r="X3089" s="7"/>
      <c r="Y3089" s="7"/>
    </row>
    <row r="3090" spans="1:25" ht="13" x14ac:dyDescent="0.15">
      <c r="A3090" s="7"/>
      <c r="B3090" s="7"/>
      <c r="C3090" s="7"/>
      <c r="D3090" s="8"/>
      <c r="E3090" s="7"/>
      <c r="F3090" s="7"/>
      <c r="G3090" s="7"/>
      <c r="H3090" s="7"/>
      <c r="I3090" s="7"/>
      <c r="J3090" s="7"/>
      <c r="K3090" s="7"/>
      <c r="L3090" s="7"/>
      <c r="M3090" s="7"/>
      <c r="N3090" s="7"/>
      <c r="O3090" s="7"/>
      <c r="P3090" s="7"/>
      <c r="Q3090" s="7"/>
      <c r="R3090" s="7"/>
      <c r="S3090" s="7"/>
      <c r="T3090" s="7"/>
      <c r="U3090" s="7"/>
      <c r="V3090" s="7"/>
      <c r="W3090" s="7"/>
      <c r="X3090" s="7"/>
      <c r="Y3090" s="7"/>
    </row>
    <row r="3091" spans="1:25" ht="13" x14ac:dyDescent="0.15">
      <c r="A3091" s="7"/>
      <c r="B3091" s="7"/>
      <c r="C3091" s="7"/>
      <c r="D3091" s="8"/>
      <c r="E3091" s="7"/>
      <c r="F3091" s="7"/>
      <c r="G3091" s="7"/>
      <c r="H3091" s="7"/>
      <c r="I3091" s="7"/>
      <c r="J3091" s="7"/>
      <c r="K3091" s="7"/>
      <c r="L3091" s="7"/>
      <c r="M3091" s="7"/>
      <c r="N3091" s="7"/>
      <c r="O3091" s="7"/>
      <c r="P3091" s="7"/>
      <c r="Q3091" s="7"/>
      <c r="R3091" s="7"/>
      <c r="S3091" s="7"/>
      <c r="T3091" s="7"/>
      <c r="U3091" s="7"/>
      <c r="V3091" s="7"/>
      <c r="W3091" s="7"/>
      <c r="X3091" s="7"/>
      <c r="Y3091" s="7"/>
    </row>
    <row r="3092" spans="1:25" ht="13" x14ac:dyDescent="0.15">
      <c r="A3092" s="7"/>
      <c r="B3092" s="7"/>
      <c r="C3092" s="7"/>
      <c r="D3092" s="8"/>
      <c r="E3092" s="7"/>
      <c r="F3092" s="7"/>
      <c r="G3092" s="7"/>
      <c r="H3092" s="7"/>
      <c r="I3092" s="7"/>
      <c r="J3092" s="7"/>
      <c r="K3092" s="7"/>
      <c r="L3092" s="7"/>
      <c r="M3092" s="7"/>
      <c r="N3092" s="7"/>
      <c r="O3092" s="7"/>
      <c r="P3092" s="7"/>
      <c r="Q3092" s="7"/>
      <c r="R3092" s="7"/>
      <c r="S3092" s="7"/>
      <c r="T3092" s="7"/>
      <c r="U3092" s="7"/>
      <c r="V3092" s="7"/>
      <c r="W3092" s="7"/>
      <c r="X3092" s="7"/>
      <c r="Y3092" s="7"/>
    </row>
    <row r="3093" spans="1:25" ht="13" x14ac:dyDescent="0.15">
      <c r="A3093" s="7"/>
      <c r="B3093" s="7"/>
      <c r="C3093" s="7"/>
      <c r="D3093" s="8"/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7"/>
      <c r="P3093" s="7"/>
      <c r="Q3093" s="7"/>
      <c r="R3093" s="7"/>
      <c r="S3093" s="7"/>
      <c r="T3093" s="7"/>
      <c r="U3093" s="7"/>
      <c r="V3093" s="7"/>
      <c r="W3093" s="7"/>
      <c r="X3093" s="7"/>
      <c r="Y3093" s="7"/>
    </row>
    <row r="3094" spans="1:25" ht="13" x14ac:dyDescent="0.15">
      <c r="A3094" s="7"/>
      <c r="B3094" s="7"/>
      <c r="C3094" s="7"/>
      <c r="D3094" s="8"/>
      <c r="E3094" s="7"/>
      <c r="F3094" s="7"/>
      <c r="G3094" s="7"/>
      <c r="H3094" s="7"/>
      <c r="I3094" s="7"/>
      <c r="J3094" s="7"/>
      <c r="K3094" s="7"/>
      <c r="L3094" s="7"/>
      <c r="M3094" s="7"/>
      <c r="N3094" s="7"/>
      <c r="O3094" s="7"/>
      <c r="P3094" s="7"/>
      <c r="Q3094" s="7"/>
      <c r="R3094" s="7"/>
      <c r="S3094" s="7"/>
      <c r="T3094" s="7"/>
      <c r="U3094" s="7"/>
      <c r="V3094" s="7"/>
      <c r="W3094" s="7"/>
      <c r="X3094" s="7"/>
      <c r="Y3094" s="7"/>
    </row>
    <row r="3095" spans="1:25" ht="13" x14ac:dyDescent="0.15">
      <c r="A3095" s="7"/>
      <c r="B3095" s="7"/>
      <c r="C3095" s="7"/>
      <c r="D3095" s="8"/>
      <c r="E3095" s="7"/>
      <c r="F3095" s="7"/>
      <c r="G3095" s="7"/>
      <c r="H3095" s="7"/>
      <c r="I3095" s="7"/>
      <c r="J3095" s="7"/>
      <c r="K3095" s="7"/>
      <c r="L3095" s="7"/>
      <c r="M3095" s="7"/>
      <c r="N3095" s="7"/>
      <c r="O3095" s="7"/>
      <c r="P3095" s="7"/>
      <c r="Q3095" s="7"/>
      <c r="R3095" s="7"/>
      <c r="S3095" s="7"/>
      <c r="T3095" s="7"/>
      <c r="U3095" s="7"/>
      <c r="V3095" s="7"/>
      <c r="W3095" s="7"/>
      <c r="X3095" s="7"/>
      <c r="Y3095" s="7"/>
    </row>
    <row r="3096" spans="1:25" ht="13" x14ac:dyDescent="0.15">
      <c r="A3096" s="7"/>
      <c r="B3096" s="7"/>
      <c r="C3096" s="7"/>
      <c r="D3096" s="8"/>
      <c r="E3096" s="7"/>
      <c r="F3096" s="7"/>
      <c r="G3096" s="7"/>
      <c r="H3096" s="7"/>
      <c r="I3096" s="7"/>
      <c r="J3096" s="7"/>
      <c r="K3096" s="7"/>
      <c r="L3096" s="7"/>
      <c r="M3096" s="7"/>
      <c r="N3096" s="7"/>
      <c r="O3096" s="7"/>
      <c r="P3096" s="7"/>
      <c r="Q3096" s="7"/>
      <c r="R3096" s="7"/>
      <c r="S3096" s="7"/>
      <c r="T3096" s="7"/>
      <c r="U3096" s="7"/>
      <c r="V3096" s="7"/>
      <c r="W3096" s="7"/>
      <c r="X3096" s="7"/>
      <c r="Y3096" s="7"/>
    </row>
    <row r="3097" spans="1:25" ht="13" x14ac:dyDescent="0.15">
      <c r="A3097" s="7"/>
      <c r="B3097" s="7"/>
      <c r="C3097" s="7"/>
      <c r="D3097" s="8"/>
      <c r="E3097" s="7"/>
      <c r="F3097" s="7"/>
      <c r="G3097" s="7"/>
      <c r="H3097" s="7"/>
      <c r="I3097" s="7"/>
      <c r="J3097" s="7"/>
      <c r="K3097" s="7"/>
      <c r="L3097" s="7"/>
      <c r="M3097" s="7"/>
      <c r="N3097" s="7"/>
      <c r="O3097" s="7"/>
      <c r="P3097" s="7"/>
      <c r="Q3097" s="7"/>
      <c r="R3097" s="7"/>
      <c r="S3097" s="7"/>
      <c r="T3097" s="7"/>
      <c r="U3097" s="7"/>
      <c r="V3097" s="7"/>
      <c r="W3097" s="7"/>
      <c r="X3097" s="7"/>
      <c r="Y3097" s="7"/>
    </row>
    <row r="3098" spans="1:25" ht="13" x14ac:dyDescent="0.15">
      <c r="A3098" s="7"/>
      <c r="B3098" s="7"/>
      <c r="C3098" s="7"/>
      <c r="D3098" s="8"/>
      <c r="E3098" s="7"/>
      <c r="F3098" s="7"/>
      <c r="G3098" s="7"/>
      <c r="H3098" s="7"/>
      <c r="I3098" s="7"/>
      <c r="J3098" s="7"/>
      <c r="K3098" s="7"/>
      <c r="L3098" s="7"/>
      <c r="M3098" s="7"/>
      <c r="N3098" s="7"/>
      <c r="O3098" s="7"/>
      <c r="P3098" s="7"/>
      <c r="Q3098" s="7"/>
      <c r="R3098" s="7"/>
      <c r="S3098" s="7"/>
      <c r="T3098" s="7"/>
      <c r="U3098" s="7"/>
      <c r="V3098" s="7"/>
      <c r="W3098" s="7"/>
      <c r="X3098" s="7"/>
      <c r="Y3098" s="7"/>
    </row>
    <row r="3099" spans="1:25" ht="13" x14ac:dyDescent="0.15">
      <c r="A3099" s="7"/>
      <c r="B3099" s="7"/>
      <c r="C3099" s="7"/>
      <c r="D3099" s="8"/>
      <c r="E3099" s="7"/>
      <c r="F3099" s="7"/>
      <c r="G3099" s="7"/>
      <c r="H3099" s="7"/>
      <c r="I3099" s="7"/>
      <c r="J3099" s="7"/>
      <c r="K3099" s="7"/>
      <c r="L3099" s="7"/>
      <c r="M3099" s="7"/>
      <c r="N3099" s="7"/>
      <c r="O3099" s="7"/>
      <c r="P3099" s="7"/>
      <c r="Q3099" s="7"/>
      <c r="R3099" s="7"/>
      <c r="S3099" s="7"/>
      <c r="T3099" s="7"/>
      <c r="U3099" s="7"/>
      <c r="V3099" s="7"/>
      <c r="W3099" s="7"/>
      <c r="X3099" s="7"/>
      <c r="Y3099" s="7"/>
    </row>
    <row r="3100" spans="1:25" ht="13" x14ac:dyDescent="0.15">
      <c r="A3100" s="7"/>
      <c r="B3100" s="7"/>
      <c r="C3100" s="7"/>
      <c r="D3100" s="8"/>
      <c r="E3100" s="7"/>
      <c r="F3100" s="7"/>
      <c r="G3100" s="7"/>
      <c r="H3100" s="7"/>
      <c r="I3100" s="7"/>
      <c r="J3100" s="7"/>
      <c r="K3100" s="7"/>
      <c r="L3100" s="7"/>
      <c r="M3100" s="7"/>
      <c r="N3100" s="7"/>
      <c r="O3100" s="7"/>
      <c r="P3100" s="7"/>
      <c r="Q3100" s="7"/>
      <c r="R3100" s="7"/>
      <c r="S3100" s="7"/>
      <c r="T3100" s="7"/>
      <c r="U3100" s="7"/>
      <c r="V3100" s="7"/>
      <c r="W3100" s="7"/>
      <c r="X3100" s="7"/>
      <c r="Y3100" s="7"/>
    </row>
    <row r="3101" spans="1:25" ht="13" x14ac:dyDescent="0.15">
      <c r="A3101" s="7"/>
      <c r="B3101" s="7"/>
      <c r="C3101" s="7"/>
      <c r="D3101" s="8"/>
      <c r="E3101" s="7"/>
      <c r="F3101" s="7"/>
      <c r="G3101" s="7"/>
      <c r="H3101" s="7"/>
      <c r="I3101" s="7"/>
      <c r="J3101" s="7"/>
      <c r="K3101" s="7"/>
      <c r="L3101" s="7"/>
      <c r="M3101" s="7"/>
      <c r="N3101" s="7"/>
      <c r="O3101" s="7"/>
      <c r="P3101" s="7"/>
      <c r="Q3101" s="7"/>
      <c r="R3101" s="7"/>
      <c r="S3101" s="7"/>
      <c r="T3101" s="7"/>
      <c r="U3101" s="7"/>
      <c r="V3101" s="7"/>
      <c r="W3101" s="7"/>
      <c r="X3101" s="7"/>
      <c r="Y3101" s="7"/>
    </row>
    <row r="3102" spans="1:25" ht="13" x14ac:dyDescent="0.15">
      <c r="A3102" s="7"/>
      <c r="B3102" s="7"/>
      <c r="C3102" s="7"/>
      <c r="D3102" s="8"/>
      <c r="E3102" s="7"/>
      <c r="F3102" s="7"/>
      <c r="G3102" s="7"/>
      <c r="H3102" s="7"/>
      <c r="I3102" s="7"/>
      <c r="J3102" s="7"/>
      <c r="K3102" s="7"/>
      <c r="L3102" s="7"/>
      <c r="M3102" s="7"/>
      <c r="N3102" s="7"/>
      <c r="O3102" s="7"/>
      <c r="P3102" s="7"/>
      <c r="Q3102" s="7"/>
      <c r="R3102" s="7"/>
      <c r="S3102" s="7"/>
      <c r="T3102" s="7"/>
      <c r="U3102" s="7"/>
      <c r="V3102" s="7"/>
      <c r="W3102" s="7"/>
      <c r="X3102" s="7"/>
      <c r="Y3102" s="7"/>
    </row>
    <row r="3103" spans="1:25" ht="13" x14ac:dyDescent="0.15">
      <c r="A3103" s="7"/>
      <c r="B3103" s="7"/>
      <c r="C3103" s="7"/>
      <c r="D3103" s="8"/>
      <c r="E3103" s="7"/>
      <c r="F3103" s="7"/>
      <c r="G3103" s="7"/>
      <c r="H3103" s="7"/>
      <c r="I3103" s="7"/>
      <c r="J3103" s="7"/>
      <c r="K3103" s="7"/>
      <c r="L3103" s="7"/>
      <c r="M3103" s="7"/>
      <c r="N3103" s="7"/>
      <c r="O3103" s="7"/>
      <c r="P3103" s="7"/>
      <c r="Q3103" s="7"/>
      <c r="R3103" s="7"/>
      <c r="S3103" s="7"/>
      <c r="T3103" s="7"/>
      <c r="U3103" s="7"/>
      <c r="V3103" s="7"/>
      <c r="W3103" s="7"/>
      <c r="X3103" s="7"/>
      <c r="Y3103" s="7"/>
    </row>
    <row r="3104" spans="1:25" ht="13" x14ac:dyDescent="0.15">
      <c r="A3104" s="7"/>
      <c r="B3104" s="7"/>
      <c r="C3104" s="7"/>
      <c r="D3104" s="8"/>
      <c r="E3104" s="7"/>
      <c r="F3104" s="7"/>
      <c r="G3104" s="7"/>
      <c r="H3104" s="7"/>
      <c r="I3104" s="7"/>
      <c r="J3104" s="7"/>
      <c r="K3104" s="7"/>
      <c r="L3104" s="7"/>
      <c r="M3104" s="7"/>
      <c r="N3104" s="7"/>
      <c r="O3104" s="7"/>
      <c r="P3104" s="7"/>
      <c r="Q3104" s="7"/>
      <c r="R3104" s="7"/>
      <c r="S3104" s="7"/>
      <c r="T3104" s="7"/>
      <c r="U3104" s="7"/>
      <c r="V3104" s="7"/>
      <c r="W3104" s="7"/>
      <c r="X3104" s="7"/>
      <c r="Y3104" s="7"/>
    </row>
    <row r="3105" spans="1:25" ht="13" x14ac:dyDescent="0.15">
      <c r="A3105" s="7"/>
      <c r="B3105" s="7"/>
      <c r="C3105" s="7"/>
      <c r="D3105" s="8"/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7"/>
      <c r="P3105" s="7"/>
      <c r="Q3105" s="7"/>
      <c r="R3105" s="7"/>
      <c r="S3105" s="7"/>
      <c r="T3105" s="7"/>
      <c r="U3105" s="7"/>
      <c r="V3105" s="7"/>
      <c r="W3105" s="7"/>
      <c r="X3105" s="7"/>
      <c r="Y3105" s="7"/>
    </row>
    <row r="3106" spans="1:25" ht="13" x14ac:dyDescent="0.15">
      <c r="A3106" s="7"/>
      <c r="B3106" s="7"/>
      <c r="C3106" s="7"/>
      <c r="D3106" s="8"/>
      <c r="E3106" s="7"/>
      <c r="F3106" s="7"/>
      <c r="G3106" s="7"/>
      <c r="H3106" s="7"/>
      <c r="I3106" s="7"/>
      <c r="J3106" s="7"/>
      <c r="K3106" s="7"/>
      <c r="L3106" s="7"/>
      <c r="M3106" s="7"/>
      <c r="N3106" s="7"/>
      <c r="O3106" s="7"/>
      <c r="P3106" s="7"/>
      <c r="Q3106" s="7"/>
      <c r="R3106" s="7"/>
      <c r="S3106" s="7"/>
      <c r="T3106" s="7"/>
      <c r="U3106" s="7"/>
      <c r="V3106" s="7"/>
      <c r="W3106" s="7"/>
      <c r="X3106" s="7"/>
      <c r="Y3106" s="7"/>
    </row>
    <row r="3107" spans="1:25" ht="13" x14ac:dyDescent="0.15">
      <c r="A3107" s="7"/>
      <c r="B3107" s="7"/>
      <c r="C3107" s="7"/>
      <c r="D3107" s="8"/>
      <c r="E3107" s="7"/>
      <c r="F3107" s="7"/>
      <c r="G3107" s="7"/>
      <c r="H3107" s="7"/>
      <c r="I3107" s="7"/>
      <c r="J3107" s="7"/>
      <c r="K3107" s="7"/>
      <c r="L3107" s="7"/>
      <c r="M3107" s="7"/>
      <c r="N3107" s="7"/>
      <c r="O3107" s="7"/>
      <c r="P3107" s="7"/>
      <c r="Q3107" s="7"/>
      <c r="R3107" s="7"/>
      <c r="S3107" s="7"/>
      <c r="T3107" s="7"/>
      <c r="U3107" s="7"/>
      <c r="V3107" s="7"/>
      <c r="W3107" s="7"/>
      <c r="X3107" s="7"/>
      <c r="Y3107" s="7"/>
    </row>
    <row r="3108" spans="1:25" ht="13" x14ac:dyDescent="0.15">
      <c r="A3108" s="7"/>
      <c r="B3108" s="7"/>
      <c r="C3108" s="7"/>
      <c r="D3108" s="8"/>
      <c r="E3108" s="7"/>
      <c r="F3108" s="7"/>
      <c r="G3108" s="7"/>
      <c r="H3108" s="7"/>
      <c r="I3108" s="7"/>
      <c r="J3108" s="7"/>
      <c r="K3108" s="7"/>
      <c r="L3108" s="7"/>
      <c r="M3108" s="7"/>
      <c r="N3108" s="7"/>
      <c r="O3108" s="7"/>
      <c r="P3108" s="7"/>
      <c r="Q3108" s="7"/>
      <c r="R3108" s="7"/>
      <c r="S3108" s="7"/>
      <c r="T3108" s="7"/>
      <c r="U3108" s="7"/>
      <c r="V3108" s="7"/>
      <c r="W3108" s="7"/>
      <c r="X3108" s="7"/>
      <c r="Y3108" s="7"/>
    </row>
    <row r="3109" spans="1:25" ht="13" x14ac:dyDescent="0.15">
      <c r="A3109" s="7"/>
      <c r="B3109" s="7"/>
      <c r="C3109" s="7"/>
      <c r="D3109" s="8"/>
      <c r="E3109" s="7"/>
      <c r="F3109" s="7"/>
      <c r="G3109" s="7"/>
      <c r="H3109" s="7"/>
      <c r="I3109" s="7"/>
      <c r="J3109" s="7"/>
      <c r="K3109" s="7"/>
      <c r="L3109" s="7"/>
      <c r="M3109" s="7"/>
      <c r="N3109" s="7"/>
      <c r="O3109" s="7"/>
      <c r="P3109" s="7"/>
      <c r="Q3109" s="7"/>
      <c r="R3109" s="7"/>
      <c r="S3109" s="7"/>
      <c r="T3109" s="7"/>
      <c r="U3109" s="7"/>
      <c r="V3109" s="7"/>
      <c r="W3109" s="7"/>
      <c r="X3109" s="7"/>
      <c r="Y3109" s="7"/>
    </row>
    <row r="3110" spans="1:25" ht="13" x14ac:dyDescent="0.15">
      <c r="A3110" s="7"/>
      <c r="B3110" s="7"/>
      <c r="C3110" s="7"/>
      <c r="D3110" s="8"/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7"/>
      <c r="P3110" s="7"/>
      <c r="Q3110" s="7"/>
      <c r="R3110" s="7"/>
      <c r="S3110" s="7"/>
      <c r="T3110" s="7"/>
      <c r="U3110" s="7"/>
      <c r="V3110" s="7"/>
      <c r="W3110" s="7"/>
      <c r="X3110" s="7"/>
      <c r="Y3110" s="7"/>
    </row>
    <row r="3111" spans="1:25" ht="13" x14ac:dyDescent="0.15">
      <c r="A3111" s="7"/>
      <c r="B3111" s="7"/>
      <c r="C3111" s="7"/>
      <c r="D3111" s="8"/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7"/>
      <c r="Q3111" s="7"/>
      <c r="R3111" s="7"/>
      <c r="S3111" s="7"/>
      <c r="T3111" s="7"/>
      <c r="U3111" s="7"/>
      <c r="V3111" s="7"/>
      <c r="W3111" s="7"/>
      <c r="X3111" s="7"/>
      <c r="Y3111" s="7"/>
    </row>
    <row r="3112" spans="1:25" ht="13" x14ac:dyDescent="0.15">
      <c r="A3112" s="7"/>
      <c r="B3112" s="7"/>
      <c r="C3112" s="7"/>
      <c r="D3112" s="8"/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7"/>
      <c r="P3112" s="7"/>
      <c r="Q3112" s="7"/>
      <c r="R3112" s="7"/>
      <c r="S3112" s="7"/>
      <c r="T3112" s="7"/>
      <c r="U3112" s="7"/>
      <c r="V3112" s="7"/>
      <c r="W3112" s="7"/>
      <c r="X3112" s="7"/>
      <c r="Y3112" s="7"/>
    </row>
    <row r="3113" spans="1:25" ht="13" x14ac:dyDescent="0.15">
      <c r="A3113" s="7"/>
      <c r="B3113" s="7"/>
      <c r="C3113" s="7"/>
      <c r="D3113" s="8"/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7"/>
      <c r="P3113" s="7"/>
      <c r="Q3113" s="7"/>
      <c r="R3113" s="7"/>
      <c r="S3113" s="7"/>
      <c r="T3113" s="7"/>
      <c r="U3113" s="7"/>
      <c r="V3113" s="7"/>
      <c r="W3113" s="7"/>
      <c r="X3113" s="7"/>
      <c r="Y3113" s="7"/>
    </row>
    <row r="3114" spans="1:25" ht="13" x14ac:dyDescent="0.15">
      <c r="A3114" s="7"/>
      <c r="B3114" s="7"/>
      <c r="C3114" s="7"/>
      <c r="D3114" s="8"/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7"/>
      <c r="P3114" s="7"/>
      <c r="Q3114" s="7"/>
      <c r="R3114" s="7"/>
      <c r="S3114" s="7"/>
      <c r="T3114" s="7"/>
      <c r="U3114" s="7"/>
      <c r="V3114" s="7"/>
      <c r="W3114" s="7"/>
      <c r="X3114" s="7"/>
      <c r="Y3114" s="7"/>
    </row>
    <row r="3115" spans="1:25" ht="13" x14ac:dyDescent="0.15">
      <c r="A3115" s="7"/>
      <c r="B3115" s="7"/>
      <c r="C3115" s="7"/>
      <c r="D3115" s="8"/>
      <c r="E3115" s="7"/>
      <c r="F3115" s="7"/>
      <c r="G3115" s="7"/>
      <c r="H3115" s="7"/>
      <c r="I3115" s="7"/>
      <c r="J3115" s="7"/>
      <c r="K3115" s="7"/>
      <c r="L3115" s="7"/>
      <c r="M3115" s="7"/>
      <c r="N3115" s="7"/>
      <c r="O3115" s="7"/>
      <c r="P3115" s="7"/>
      <c r="Q3115" s="7"/>
      <c r="R3115" s="7"/>
      <c r="S3115" s="7"/>
      <c r="T3115" s="7"/>
      <c r="U3115" s="7"/>
      <c r="V3115" s="7"/>
      <c r="W3115" s="7"/>
      <c r="X3115" s="7"/>
      <c r="Y3115" s="7"/>
    </row>
    <row r="3116" spans="1:25" ht="13" x14ac:dyDescent="0.15">
      <c r="A3116" s="7"/>
      <c r="B3116" s="7"/>
      <c r="C3116" s="7"/>
      <c r="D3116" s="8"/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7"/>
      <c r="P3116" s="7"/>
      <c r="Q3116" s="7"/>
      <c r="R3116" s="7"/>
      <c r="S3116" s="7"/>
      <c r="T3116" s="7"/>
      <c r="U3116" s="7"/>
      <c r="V3116" s="7"/>
      <c r="W3116" s="7"/>
      <c r="X3116" s="7"/>
      <c r="Y3116" s="7"/>
    </row>
    <row r="3117" spans="1:25" ht="13" x14ac:dyDescent="0.15">
      <c r="A3117" s="7"/>
      <c r="B3117" s="7"/>
      <c r="C3117" s="7"/>
      <c r="D3117" s="8"/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7"/>
      <c r="P3117" s="7"/>
      <c r="Q3117" s="7"/>
      <c r="R3117" s="7"/>
      <c r="S3117" s="7"/>
      <c r="T3117" s="7"/>
      <c r="U3117" s="7"/>
      <c r="V3117" s="7"/>
      <c r="W3117" s="7"/>
      <c r="X3117" s="7"/>
      <c r="Y3117" s="7"/>
    </row>
    <row r="3118" spans="1:25" ht="13" x14ac:dyDescent="0.15">
      <c r="A3118" s="7"/>
      <c r="B3118" s="7"/>
      <c r="C3118" s="7"/>
      <c r="D3118" s="8"/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7"/>
      <c r="P3118" s="7"/>
      <c r="Q3118" s="7"/>
      <c r="R3118" s="7"/>
      <c r="S3118" s="7"/>
      <c r="T3118" s="7"/>
      <c r="U3118" s="7"/>
      <c r="V3118" s="7"/>
      <c r="W3118" s="7"/>
      <c r="X3118" s="7"/>
      <c r="Y3118" s="7"/>
    </row>
    <row r="3119" spans="1:25" ht="13" x14ac:dyDescent="0.15">
      <c r="A3119" s="7"/>
      <c r="B3119" s="7"/>
      <c r="C3119" s="7"/>
      <c r="D3119" s="8"/>
      <c r="E3119" s="7"/>
      <c r="F3119" s="7"/>
      <c r="G3119" s="7"/>
      <c r="H3119" s="7"/>
      <c r="I3119" s="7"/>
      <c r="J3119" s="7"/>
      <c r="K3119" s="7"/>
      <c r="L3119" s="7"/>
      <c r="M3119" s="7"/>
      <c r="N3119" s="7"/>
      <c r="O3119" s="7"/>
      <c r="P3119" s="7"/>
      <c r="Q3119" s="7"/>
      <c r="R3119" s="7"/>
      <c r="S3119" s="7"/>
      <c r="T3119" s="7"/>
      <c r="U3119" s="7"/>
      <c r="V3119" s="7"/>
      <c r="W3119" s="7"/>
      <c r="X3119" s="7"/>
      <c r="Y3119" s="7"/>
    </row>
    <row r="3120" spans="1:25" ht="13" x14ac:dyDescent="0.15">
      <c r="A3120" s="7"/>
      <c r="B3120" s="7"/>
      <c r="C3120" s="7"/>
      <c r="D3120" s="8"/>
      <c r="E3120" s="7"/>
      <c r="F3120" s="7"/>
      <c r="G3120" s="7"/>
      <c r="H3120" s="7"/>
      <c r="I3120" s="7"/>
      <c r="J3120" s="7"/>
      <c r="K3120" s="7"/>
      <c r="L3120" s="7"/>
      <c r="M3120" s="7"/>
      <c r="N3120" s="7"/>
      <c r="O3120" s="7"/>
      <c r="P3120" s="7"/>
      <c r="Q3120" s="7"/>
      <c r="R3120" s="7"/>
      <c r="S3120" s="7"/>
      <c r="T3120" s="7"/>
      <c r="U3120" s="7"/>
      <c r="V3120" s="7"/>
      <c r="W3120" s="7"/>
      <c r="X3120" s="7"/>
      <c r="Y3120" s="7"/>
    </row>
    <row r="3121" spans="1:25" ht="13" x14ac:dyDescent="0.15">
      <c r="A3121" s="7"/>
      <c r="B3121" s="7"/>
      <c r="C3121" s="7"/>
      <c r="D3121" s="8"/>
      <c r="E3121" s="7"/>
      <c r="F3121" s="7"/>
      <c r="G3121" s="7"/>
      <c r="H3121" s="7"/>
      <c r="I3121" s="7"/>
      <c r="J3121" s="7"/>
      <c r="K3121" s="7"/>
      <c r="L3121" s="7"/>
      <c r="M3121" s="7"/>
      <c r="N3121" s="7"/>
      <c r="O3121" s="7"/>
      <c r="P3121" s="7"/>
      <c r="Q3121" s="7"/>
      <c r="R3121" s="7"/>
      <c r="S3121" s="7"/>
      <c r="T3121" s="7"/>
      <c r="U3121" s="7"/>
      <c r="V3121" s="7"/>
      <c r="W3121" s="7"/>
      <c r="X3121" s="7"/>
      <c r="Y3121" s="7"/>
    </row>
    <row r="3122" spans="1:25" ht="13" x14ac:dyDescent="0.15">
      <c r="A3122" s="7"/>
      <c r="B3122" s="7"/>
      <c r="C3122" s="7"/>
      <c r="D3122" s="8"/>
      <c r="E3122" s="7"/>
      <c r="F3122" s="7"/>
      <c r="G3122" s="7"/>
      <c r="H3122" s="7"/>
      <c r="I3122" s="7"/>
      <c r="J3122" s="7"/>
      <c r="K3122" s="7"/>
      <c r="L3122" s="7"/>
      <c r="M3122" s="7"/>
      <c r="N3122" s="7"/>
      <c r="O3122" s="7"/>
      <c r="P3122" s="7"/>
      <c r="Q3122" s="7"/>
      <c r="R3122" s="7"/>
      <c r="S3122" s="7"/>
      <c r="T3122" s="7"/>
      <c r="U3122" s="7"/>
      <c r="V3122" s="7"/>
      <c r="W3122" s="7"/>
      <c r="X3122" s="7"/>
      <c r="Y3122" s="7"/>
    </row>
    <row r="3123" spans="1:25" ht="13" x14ac:dyDescent="0.15">
      <c r="A3123" s="7"/>
      <c r="B3123" s="7"/>
      <c r="C3123" s="7"/>
      <c r="D3123" s="8"/>
      <c r="E3123" s="7"/>
      <c r="F3123" s="7"/>
      <c r="G3123" s="7"/>
      <c r="H3123" s="7"/>
      <c r="I3123" s="7"/>
      <c r="J3123" s="7"/>
      <c r="K3123" s="7"/>
      <c r="L3123" s="7"/>
      <c r="M3123" s="7"/>
      <c r="N3123" s="7"/>
      <c r="O3123" s="7"/>
      <c r="P3123" s="7"/>
      <c r="Q3123" s="7"/>
      <c r="R3123" s="7"/>
      <c r="S3123" s="7"/>
      <c r="T3123" s="7"/>
      <c r="U3123" s="7"/>
      <c r="V3123" s="7"/>
      <c r="W3123" s="7"/>
      <c r="X3123" s="7"/>
      <c r="Y3123" s="7"/>
    </row>
    <row r="3124" spans="1:25" ht="13" x14ac:dyDescent="0.15">
      <c r="A3124" s="7"/>
      <c r="B3124" s="7"/>
      <c r="C3124" s="7"/>
      <c r="D3124" s="8"/>
      <c r="E3124" s="7"/>
      <c r="F3124" s="7"/>
      <c r="G3124" s="7"/>
      <c r="H3124" s="7"/>
      <c r="I3124" s="7"/>
      <c r="J3124" s="7"/>
      <c r="K3124" s="7"/>
      <c r="L3124" s="7"/>
      <c r="M3124" s="7"/>
      <c r="N3124" s="7"/>
      <c r="O3124" s="7"/>
      <c r="P3124" s="7"/>
      <c r="Q3124" s="7"/>
      <c r="R3124" s="7"/>
      <c r="S3124" s="7"/>
      <c r="T3124" s="7"/>
      <c r="U3124" s="7"/>
      <c r="V3124" s="7"/>
      <c r="W3124" s="7"/>
      <c r="X3124" s="7"/>
      <c r="Y3124" s="7"/>
    </row>
    <row r="3125" spans="1:25" ht="13" x14ac:dyDescent="0.15">
      <c r="A3125" s="7"/>
      <c r="B3125" s="7"/>
      <c r="C3125" s="7"/>
      <c r="D3125" s="8"/>
      <c r="E3125" s="7"/>
      <c r="F3125" s="7"/>
      <c r="G3125" s="7"/>
      <c r="H3125" s="7"/>
      <c r="I3125" s="7"/>
      <c r="J3125" s="7"/>
      <c r="K3125" s="7"/>
      <c r="L3125" s="7"/>
      <c r="M3125" s="7"/>
      <c r="N3125" s="7"/>
      <c r="O3125" s="7"/>
      <c r="P3125" s="7"/>
      <c r="Q3125" s="7"/>
      <c r="R3125" s="7"/>
      <c r="S3125" s="7"/>
      <c r="T3125" s="7"/>
      <c r="U3125" s="7"/>
      <c r="V3125" s="7"/>
      <c r="W3125" s="7"/>
      <c r="X3125" s="7"/>
      <c r="Y3125" s="7"/>
    </row>
    <row r="3126" spans="1:25" ht="13" x14ac:dyDescent="0.15">
      <c r="A3126" s="7"/>
      <c r="B3126" s="7"/>
      <c r="C3126" s="7"/>
      <c r="D3126" s="8"/>
      <c r="E3126" s="7"/>
      <c r="F3126" s="7"/>
      <c r="G3126" s="7"/>
      <c r="H3126" s="7"/>
      <c r="I3126" s="7"/>
      <c r="J3126" s="7"/>
      <c r="K3126" s="7"/>
      <c r="L3126" s="7"/>
      <c r="M3126" s="7"/>
      <c r="N3126" s="7"/>
      <c r="O3126" s="7"/>
      <c r="P3126" s="7"/>
      <c r="Q3126" s="7"/>
      <c r="R3126" s="7"/>
      <c r="S3126" s="7"/>
      <c r="T3126" s="7"/>
      <c r="U3126" s="7"/>
      <c r="V3126" s="7"/>
      <c r="W3126" s="7"/>
      <c r="X3126" s="7"/>
      <c r="Y3126" s="7"/>
    </row>
    <row r="3127" spans="1:25" ht="13" x14ac:dyDescent="0.15">
      <c r="A3127" s="7"/>
      <c r="B3127" s="7"/>
      <c r="C3127" s="7"/>
      <c r="D3127" s="8"/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7"/>
      <c r="P3127" s="7"/>
      <c r="Q3127" s="7"/>
      <c r="R3127" s="7"/>
      <c r="S3127" s="7"/>
      <c r="T3127" s="7"/>
      <c r="U3127" s="7"/>
      <c r="V3127" s="7"/>
      <c r="W3127" s="7"/>
      <c r="X3127" s="7"/>
      <c r="Y3127" s="7"/>
    </row>
    <row r="3128" spans="1:25" ht="13" x14ac:dyDescent="0.15">
      <c r="A3128" s="7"/>
      <c r="B3128" s="7"/>
      <c r="C3128" s="7"/>
      <c r="D3128" s="8"/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7"/>
      <c r="P3128" s="7"/>
      <c r="Q3128" s="7"/>
      <c r="R3128" s="7"/>
      <c r="S3128" s="7"/>
      <c r="T3128" s="7"/>
      <c r="U3128" s="7"/>
      <c r="V3128" s="7"/>
      <c r="W3128" s="7"/>
      <c r="X3128" s="7"/>
      <c r="Y3128" s="7"/>
    </row>
    <row r="3129" spans="1:25" ht="13" x14ac:dyDescent="0.15">
      <c r="A3129" s="7"/>
      <c r="B3129" s="7"/>
      <c r="C3129" s="7"/>
      <c r="D3129" s="8"/>
      <c r="E3129" s="7"/>
      <c r="F3129" s="7"/>
      <c r="G3129" s="7"/>
      <c r="H3129" s="7"/>
      <c r="I3129" s="7"/>
      <c r="J3129" s="7"/>
      <c r="K3129" s="7"/>
      <c r="L3129" s="7"/>
      <c r="M3129" s="7"/>
      <c r="N3129" s="7"/>
      <c r="O3129" s="7"/>
      <c r="P3129" s="7"/>
      <c r="Q3129" s="7"/>
      <c r="R3129" s="7"/>
      <c r="S3129" s="7"/>
      <c r="T3129" s="7"/>
      <c r="U3129" s="7"/>
      <c r="V3129" s="7"/>
      <c r="W3129" s="7"/>
      <c r="X3129" s="7"/>
      <c r="Y3129" s="7"/>
    </row>
    <row r="3130" spans="1:25" ht="13" x14ac:dyDescent="0.15">
      <c r="A3130" s="7"/>
      <c r="B3130" s="7"/>
      <c r="C3130" s="7"/>
      <c r="D3130" s="8"/>
      <c r="E3130" s="7"/>
      <c r="F3130" s="7"/>
      <c r="G3130" s="7"/>
      <c r="H3130" s="7"/>
      <c r="I3130" s="7"/>
      <c r="J3130" s="7"/>
      <c r="K3130" s="7"/>
      <c r="L3130" s="7"/>
      <c r="M3130" s="7"/>
      <c r="N3130" s="7"/>
      <c r="O3130" s="7"/>
      <c r="P3130" s="7"/>
      <c r="Q3130" s="7"/>
      <c r="R3130" s="7"/>
      <c r="S3130" s="7"/>
      <c r="T3130" s="7"/>
      <c r="U3130" s="7"/>
      <c r="V3130" s="7"/>
      <c r="W3130" s="7"/>
      <c r="X3130" s="7"/>
      <c r="Y3130" s="7"/>
    </row>
    <row r="3131" spans="1:25" ht="13" x14ac:dyDescent="0.15">
      <c r="A3131" s="7"/>
      <c r="B3131" s="7"/>
      <c r="C3131" s="7"/>
      <c r="D3131" s="8"/>
      <c r="E3131" s="7"/>
      <c r="F3131" s="7"/>
      <c r="G3131" s="7"/>
      <c r="H3131" s="7"/>
      <c r="I3131" s="7"/>
      <c r="J3131" s="7"/>
      <c r="K3131" s="7"/>
      <c r="L3131" s="7"/>
      <c r="M3131" s="7"/>
      <c r="N3131" s="7"/>
      <c r="O3131" s="7"/>
      <c r="P3131" s="7"/>
      <c r="Q3131" s="7"/>
      <c r="R3131" s="7"/>
      <c r="S3131" s="7"/>
      <c r="T3131" s="7"/>
      <c r="U3131" s="7"/>
      <c r="V3131" s="7"/>
      <c r="W3131" s="7"/>
      <c r="X3131" s="7"/>
      <c r="Y3131" s="7"/>
    </row>
    <row r="3132" spans="1:25" ht="13" x14ac:dyDescent="0.15">
      <c r="A3132" s="7"/>
      <c r="B3132" s="7"/>
      <c r="C3132" s="7"/>
      <c r="D3132" s="8"/>
      <c r="E3132" s="7"/>
      <c r="F3132" s="7"/>
      <c r="G3132" s="7"/>
      <c r="H3132" s="7"/>
      <c r="I3132" s="7"/>
      <c r="J3132" s="7"/>
      <c r="K3132" s="7"/>
      <c r="L3132" s="7"/>
      <c r="M3132" s="7"/>
      <c r="N3132" s="7"/>
      <c r="O3132" s="7"/>
      <c r="P3132" s="7"/>
      <c r="Q3132" s="7"/>
      <c r="R3132" s="7"/>
      <c r="S3132" s="7"/>
      <c r="T3132" s="7"/>
      <c r="U3132" s="7"/>
      <c r="V3132" s="7"/>
      <c r="W3132" s="7"/>
      <c r="X3132" s="7"/>
      <c r="Y3132" s="7"/>
    </row>
    <row r="3133" spans="1:25" ht="13" x14ac:dyDescent="0.15">
      <c r="A3133" s="7"/>
      <c r="B3133" s="7"/>
      <c r="C3133" s="7"/>
      <c r="D3133" s="8"/>
      <c r="E3133" s="7"/>
      <c r="F3133" s="7"/>
      <c r="G3133" s="7"/>
      <c r="H3133" s="7"/>
      <c r="I3133" s="7"/>
      <c r="J3133" s="7"/>
      <c r="K3133" s="7"/>
      <c r="L3133" s="7"/>
      <c r="M3133" s="7"/>
      <c r="N3133" s="7"/>
      <c r="O3133" s="7"/>
      <c r="P3133" s="7"/>
      <c r="Q3133" s="7"/>
      <c r="R3133" s="7"/>
      <c r="S3133" s="7"/>
      <c r="T3133" s="7"/>
      <c r="U3133" s="7"/>
      <c r="V3133" s="7"/>
      <c r="W3133" s="7"/>
      <c r="X3133" s="7"/>
      <c r="Y3133" s="7"/>
    </row>
    <row r="3134" spans="1:25" ht="13" x14ac:dyDescent="0.15">
      <c r="A3134" s="7"/>
      <c r="B3134" s="7"/>
      <c r="C3134" s="7"/>
      <c r="D3134" s="8"/>
      <c r="E3134" s="7"/>
      <c r="F3134" s="7"/>
      <c r="G3134" s="7"/>
      <c r="H3134" s="7"/>
      <c r="I3134" s="7"/>
      <c r="J3134" s="7"/>
      <c r="K3134" s="7"/>
      <c r="L3134" s="7"/>
      <c r="M3134" s="7"/>
      <c r="N3134" s="7"/>
      <c r="O3134" s="7"/>
      <c r="P3134" s="7"/>
      <c r="Q3134" s="7"/>
      <c r="R3134" s="7"/>
      <c r="S3134" s="7"/>
      <c r="T3134" s="7"/>
      <c r="U3134" s="7"/>
      <c r="V3134" s="7"/>
      <c r="W3134" s="7"/>
      <c r="X3134" s="7"/>
      <c r="Y3134" s="7"/>
    </row>
    <row r="3135" spans="1:25" ht="13" x14ac:dyDescent="0.15">
      <c r="A3135" s="7"/>
      <c r="B3135" s="7"/>
      <c r="C3135" s="7"/>
      <c r="D3135" s="8"/>
      <c r="E3135" s="7"/>
      <c r="F3135" s="7"/>
      <c r="G3135" s="7"/>
      <c r="H3135" s="7"/>
      <c r="I3135" s="7"/>
      <c r="J3135" s="7"/>
      <c r="K3135" s="7"/>
      <c r="L3135" s="7"/>
      <c r="M3135" s="7"/>
      <c r="N3135" s="7"/>
      <c r="O3135" s="7"/>
      <c r="P3135" s="7"/>
      <c r="Q3135" s="7"/>
      <c r="R3135" s="7"/>
      <c r="S3135" s="7"/>
      <c r="T3135" s="7"/>
      <c r="U3135" s="7"/>
      <c r="V3135" s="7"/>
      <c r="W3135" s="7"/>
      <c r="X3135" s="7"/>
      <c r="Y3135" s="7"/>
    </row>
    <row r="3136" spans="1:25" ht="13" x14ac:dyDescent="0.15">
      <c r="A3136" s="7"/>
      <c r="B3136" s="7"/>
      <c r="C3136" s="7"/>
      <c r="D3136" s="8"/>
      <c r="E3136" s="7"/>
      <c r="F3136" s="7"/>
      <c r="G3136" s="7"/>
      <c r="H3136" s="7"/>
      <c r="I3136" s="7"/>
      <c r="J3136" s="7"/>
      <c r="K3136" s="7"/>
      <c r="L3136" s="7"/>
      <c r="M3136" s="7"/>
      <c r="N3136" s="7"/>
      <c r="O3136" s="7"/>
      <c r="P3136" s="7"/>
      <c r="Q3136" s="7"/>
      <c r="R3136" s="7"/>
      <c r="S3136" s="7"/>
      <c r="T3136" s="7"/>
      <c r="U3136" s="7"/>
      <c r="V3136" s="7"/>
      <c r="W3136" s="7"/>
      <c r="X3136" s="7"/>
      <c r="Y3136" s="7"/>
    </row>
    <row r="3137" spans="1:25" ht="13" x14ac:dyDescent="0.15">
      <c r="A3137" s="7"/>
      <c r="B3137" s="7"/>
      <c r="C3137" s="7"/>
      <c r="D3137" s="8"/>
      <c r="E3137" s="7"/>
      <c r="F3137" s="7"/>
      <c r="G3137" s="7"/>
      <c r="H3137" s="7"/>
      <c r="I3137" s="7"/>
      <c r="J3137" s="7"/>
      <c r="K3137" s="7"/>
      <c r="L3137" s="7"/>
      <c r="M3137" s="7"/>
      <c r="N3137" s="7"/>
      <c r="O3137" s="7"/>
      <c r="P3137" s="7"/>
      <c r="Q3137" s="7"/>
      <c r="R3137" s="7"/>
      <c r="S3137" s="7"/>
      <c r="T3137" s="7"/>
      <c r="U3137" s="7"/>
      <c r="V3137" s="7"/>
      <c r="W3137" s="7"/>
      <c r="X3137" s="7"/>
      <c r="Y3137" s="7"/>
    </row>
    <row r="3138" spans="1:25" ht="13" x14ac:dyDescent="0.15">
      <c r="A3138" s="7"/>
      <c r="B3138" s="7"/>
      <c r="C3138" s="7"/>
      <c r="D3138" s="8"/>
      <c r="E3138" s="7"/>
      <c r="F3138" s="7"/>
      <c r="G3138" s="7"/>
      <c r="H3138" s="7"/>
      <c r="I3138" s="7"/>
      <c r="J3138" s="7"/>
      <c r="K3138" s="7"/>
      <c r="L3138" s="7"/>
      <c r="M3138" s="7"/>
      <c r="N3138" s="7"/>
      <c r="O3138" s="7"/>
      <c r="P3138" s="7"/>
      <c r="Q3138" s="7"/>
      <c r="R3138" s="7"/>
      <c r="S3138" s="7"/>
      <c r="T3138" s="7"/>
      <c r="U3138" s="7"/>
      <c r="V3138" s="7"/>
      <c r="W3138" s="7"/>
      <c r="X3138" s="7"/>
      <c r="Y3138" s="7"/>
    </row>
    <row r="3139" spans="1:25" ht="13" x14ac:dyDescent="0.15">
      <c r="A3139" s="7"/>
      <c r="B3139" s="7"/>
      <c r="C3139" s="7"/>
      <c r="D3139" s="8"/>
      <c r="E3139" s="7"/>
      <c r="F3139" s="7"/>
      <c r="G3139" s="7"/>
      <c r="H3139" s="7"/>
      <c r="I3139" s="7"/>
      <c r="J3139" s="7"/>
      <c r="K3139" s="7"/>
      <c r="L3139" s="7"/>
      <c r="M3139" s="7"/>
      <c r="N3139" s="7"/>
      <c r="O3139" s="7"/>
      <c r="P3139" s="7"/>
      <c r="Q3139" s="7"/>
      <c r="R3139" s="7"/>
      <c r="S3139" s="7"/>
      <c r="T3139" s="7"/>
      <c r="U3139" s="7"/>
      <c r="V3139" s="7"/>
      <c r="W3139" s="7"/>
      <c r="X3139" s="7"/>
      <c r="Y3139" s="7"/>
    </row>
    <row r="3140" spans="1:25" ht="13" x14ac:dyDescent="0.15">
      <c r="A3140" s="7"/>
      <c r="B3140" s="7"/>
      <c r="C3140" s="7"/>
      <c r="D3140" s="8"/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7"/>
      <c r="P3140" s="7"/>
      <c r="Q3140" s="7"/>
      <c r="R3140" s="7"/>
      <c r="S3140" s="7"/>
      <c r="T3140" s="7"/>
      <c r="U3140" s="7"/>
      <c r="V3140" s="7"/>
      <c r="W3140" s="7"/>
      <c r="X3140" s="7"/>
      <c r="Y3140" s="7"/>
    </row>
    <row r="3141" spans="1:25" ht="13" x14ac:dyDescent="0.15">
      <c r="A3141" s="7"/>
      <c r="B3141" s="7"/>
      <c r="C3141" s="7"/>
      <c r="D3141" s="8"/>
      <c r="E3141" s="7"/>
      <c r="F3141" s="7"/>
      <c r="G3141" s="7"/>
      <c r="H3141" s="7"/>
      <c r="I3141" s="7"/>
      <c r="J3141" s="7"/>
      <c r="K3141" s="7"/>
      <c r="L3141" s="7"/>
      <c r="M3141" s="7"/>
      <c r="N3141" s="7"/>
      <c r="O3141" s="7"/>
      <c r="P3141" s="7"/>
      <c r="Q3141" s="7"/>
      <c r="R3141" s="7"/>
      <c r="S3141" s="7"/>
      <c r="T3141" s="7"/>
      <c r="U3141" s="7"/>
      <c r="V3141" s="7"/>
      <c r="W3141" s="7"/>
      <c r="X3141" s="7"/>
      <c r="Y3141" s="7"/>
    </row>
    <row r="3142" spans="1:25" ht="13" x14ac:dyDescent="0.15">
      <c r="A3142" s="7"/>
      <c r="B3142" s="7"/>
      <c r="C3142" s="7"/>
      <c r="D3142" s="8"/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7"/>
      <c r="P3142" s="7"/>
      <c r="Q3142" s="7"/>
      <c r="R3142" s="7"/>
      <c r="S3142" s="7"/>
      <c r="T3142" s="7"/>
      <c r="U3142" s="7"/>
      <c r="V3142" s="7"/>
      <c r="W3142" s="7"/>
      <c r="X3142" s="7"/>
      <c r="Y3142" s="7"/>
    </row>
    <row r="3143" spans="1:25" ht="13" x14ac:dyDescent="0.15">
      <c r="A3143" s="7"/>
      <c r="B3143" s="7"/>
      <c r="C3143" s="7"/>
      <c r="D3143" s="8"/>
      <c r="E3143" s="7"/>
      <c r="F3143" s="7"/>
      <c r="G3143" s="7"/>
      <c r="H3143" s="7"/>
      <c r="I3143" s="7"/>
      <c r="J3143" s="7"/>
      <c r="K3143" s="7"/>
      <c r="L3143" s="7"/>
      <c r="M3143" s="7"/>
      <c r="N3143" s="7"/>
      <c r="O3143" s="7"/>
      <c r="P3143" s="7"/>
      <c r="Q3143" s="7"/>
      <c r="R3143" s="7"/>
      <c r="S3143" s="7"/>
      <c r="T3143" s="7"/>
      <c r="U3143" s="7"/>
      <c r="V3143" s="7"/>
      <c r="W3143" s="7"/>
      <c r="X3143" s="7"/>
      <c r="Y3143" s="7"/>
    </row>
    <row r="3144" spans="1:25" ht="13" x14ac:dyDescent="0.15">
      <c r="A3144" s="7"/>
      <c r="B3144" s="7"/>
      <c r="C3144" s="7"/>
      <c r="D3144" s="8"/>
      <c r="E3144" s="7"/>
      <c r="F3144" s="7"/>
      <c r="G3144" s="7"/>
      <c r="H3144" s="7"/>
      <c r="I3144" s="7"/>
      <c r="J3144" s="7"/>
      <c r="K3144" s="7"/>
      <c r="L3144" s="7"/>
      <c r="M3144" s="7"/>
      <c r="N3144" s="7"/>
      <c r="O3144" s="7"/>
      <c r="P3144" s="7"/>
      <c r="Q3144" s="7"/>
      <c r="R3144" s="7"/>
      <c r="S3144" s="7"/>
      <c r="T3144" s="7"/>
      <c r="U3144" s="7"/>
      <c r="V3144" s="7"/>
      <c r="W3144" s="7"/>
      <c r="X3144" s="7"/>
      <c r="Y3144" s="7"/>
    </row>
    <row r="3145" spans="1:25" ht="13" x14ac:dyDescent="0.15">
      <c r="A3145" s="7"/>
      <c r="B3145" s="7"/>
      <c r="C3145" s="7"/>
      <c r="D3145" s="8"/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7"/>
      <c r="P3145" s="7"/>
      <c r="Q3145" s="7"/>
      <c r="R3145" s="7"/>
      <c r="S3145" s="7"/>
      <c r="T3145" s="7"/>
      <c r="U3145" s="7"/>
      <c r="V3145" s="7"/>
      <c r="W3145" s="7"/>
      <c r="X3145" s="7"/>
      <c r="Y3145" s="7"/>
    </row>
    <row r="3146" spans="1:25" ht="13" x14ac:dyDescent="0.15">
      <c r="A3146" s="7"/>
      <c r="B3146" s="7"/>
      <c r="C3146" s="7"/>
      <c r="D3146" s="8"/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7"/>
      <c r="P3146" s="7"/>
      <c r="Q3146" s="7"/>
      <c r="R3146" s="7"/>
      <c r="S3146" s="7"/>
      <c r="T3146" s="7"/>
      <c r="U3146" s="7"/>
      <c r="V3146" s="7"/>
      <c r="W3146" s="7"/>
      <c r="X3146" s="7"/>
      <c r="Y3146" s="7"/>
    </row>
    <row r="3147" spans="1:25" ht="13" x14ac:dyDescent="0.15">
      <c r="A3147" s="7"/>
      <c r="B3147" s="7"/>
      <c r="C3147" s="7"/>
      <c r="D3147" s="8"/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7"/>
      <c r="P3147" s="7"/>
      <c r="Q3147" s="7"/>
      <c r="R3147" s="7"/>
      <c r="S3147" s="7"/>
      <c r="T3147" s="7"/>
      <c r="U3147" s="7"/>
      <c r="V3147" s="7"/>
      <c r="W3147" s="7"/>
      <c r="X3147" s="7"/>
      <c r="Y3147" s="7"/>
    </row>
    <row r="3148" spans="1:25" ht="13" x14ac:dyDescent="0.15">
      <c r="A3148" s="7"/>
      <c r="B3148" s="7"/>
      <c r="C3148" s="7"/>
      <c r="D3148" s="8"/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7"/>
      <c r="P3148" s="7"/>
      <c r="Q3148" s="7"/>
      <c r="R3148" s="7"/>
      <c r="S3148" s="7"/>
      <c r="T3148" s="7"/>
      <c r="U3148" s="7"/>
      <c r="V3148" s="7"/>
      <c r="W3148" s="7"/>
      <c r="X3148" s="7"/>
      <c r="Y3148" s="7"/>
    </row>
    <row r="3149" spans="1:25" ht="13" x14ac:dyDescent="0.15">
      <c r="A3149" s="7"/>
      <c r="B3149" s="7"/>
      <c r="C3149" s="7"/>
      <c r="D3149" s="8"/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7"/>
      <c r="P3149" s="7"/>
      <c r="Q3149" s="7"/>
      <c r="R3149" s="7"/>
      <c r="S3149" s="7"/>
      <c r="T3149" s="7"/>
      <c r="U3149" s="7"/>
      <c r="V3149" s="7"/>
      <c r="W3149" s="7"/>
      <c r="X3149" s="7"/>
      <c r="Y3149" s="7"/>
    </row>
    <row r="3150" spans="1:25" ht="13" x14ac:dyDescent="0.15">
      <c r="A3150" s="7"/>
      <c r="B3150" s="7"/>
      <c r="C3150" s="7"/>
      <c r="D3150" s="8"/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7"/>
      <c r="Q3150" s="7"/>
      <c r="R3150" s="7"/>
      <c r="S3150" s="7"/>
      <c r="T3150" s="7"/>
      <c r="U3150" s="7"/>
      <c r="V3150" s="7"/>
      <c r="W3150" s="7"/>
      <c r="X3150" s="7"/>
      <c r="Y3150" s="7"/>
    </row>
    <row r="3151" spans="1:25" ht="13" x14ac:dyDescent="0.15">
      <c r="A3151" s="7"/>
      <c r="B3151" s="7"/>
      <c r="C3151" s="7"/>
      <c r="D3151" s="8"/>
      <c r="E3151" s="7"/>
      <c r="F3151" s="7"/>
      <c r="G3151" s="7"/>
      <c r="H3151" s="7"/>
      <c r="I3151" s="7"/>
      <c r="J3151" s="7"/>
      <c r="K3151" s="7"/>
      <c r="L3151" s="7"/>
      <c r="M3151" s="7"/>
      <c r="N3151" s="7"/>
      <c r="O3151" s="7"/>
      <c r="P3151" s="7"/>
      <c r="Q3151" s="7"/>
      <c r="R3151" s="7"/>
      <c r="S3151" s="7"/>
      <c r="T3151" s="7"/>
      <c r="U3151" s="7"/>
      <c r="V3151" s="7"/>
      <c r="W3151" s="7"/>
      <c r="X3151" s="7"/>
      <c r="Y3151" s="7"/>
    </row>
    <row r="3152" spans="1:25" ht="13" x14ac:dyDescent="0.15">
      <c r="A3152" s="7"/>
      <c r="B3152" s="7"/>
      <c r="C3152" s="7"/>
      <c r="D3152" s="8"/>
      <c r="E3152" s="7"/>
      <c r="F3152" s="7"/>
      <c r="G3152" s="7"/>
      <c r="H3152" s="7"/>
      <c r="I3152" s="7"/>
      <c r="J3152" s="7"/>
      <c r="K3152" s="7"/>
      <c r="L3152" s="7"/>
      <c r="M3152" s="7"/>
      <c r="N3152" s="7"/>
      <c r="O3152" s="7"/>
      <c r="P3152" s="7"/>
      <c r="Q3152" s="7"/>
      <c r="R3152" s="7"/>
      <c r="S3152" s="7"/>
      <c r="T3152" s="7"/>
      <c r="U3152" s="7"/>
      <c r="V3152" s="7"/>
      <c r="W3152" s="7"/>
      <c r="X3152" s="7"/>
      <c r="Y3152" s="7"/>
    </row>
    <row r="3153" spans="1:25" ht="13" x14ac:dyDescent="0.15">
      <c r="A3153" s="7"/>
      <c r="B3153" s="7"/>
      <c r="C3153" s="7"/>
      <c r="D3153" s="8"/>
      <c r="E3153" s="7"/>
      <c r="F3153" s="7"/>
      <c r="G3153" s="7"/>
      <c r="H3153" s="7"/>
      <c r="I3153" s="7"/>
      <c r="J3153" s="7"/>
      <c r="K3153" s="7"/>
      <c r="L3153" s="7"/>
      <c r="M3153" s="7"/>
      <c r="N3153" s="7"/>
      <c r="O3153" s="7"/>
      <c r="P3153" s="7"/>
      <c r="Q3153" s="7"/>
      <c r="R3153" s="7"/>
      <c r="S3153" s="7"/>
      <c r="T3153" s="7"/>
      <c r="U3153" s="7"/>
      <c r="V3153" s="7"/>
      <c r="W3153" s="7"/>
      <c r="X3153" s="7"/>
      <c r="Y3153" s="7"/>
    </row>
    <row r="3154" spans="1:25" ht="13" x14ac:dyDescent="0.15">
      <c r="A3154" s="7"/>
      <c r="B3154" s="7"/>
      <c r="C3154" s="7"/>
      <c r="D3154" s="8"/>
      <c r="E3154" s="7"/>
      <c r="F3154" s="7"/>
      <c r="G3154" s="7"/>
      <c r="H3154" s="7"/>
      <c r="I3154" s="7"/>
      <c r="J3154" s="7"/>
      <c r="K3154" s="7"/>
      <c r="L3154" s="7"/>
      <c r="M3154" s="7"/>
      <c r="N3154" s="7"/>
      <c r="O3154" s="7"/>
      <c r="P3154" s="7"/>
      <c r="Q3154" s="7"/>
      <c r="R3154" s="7"/>
      <c r="S3154" s="7"/>
      <c r="T3154" s="7"/>
      <c r="U3154" s="7"/>
      <c r="V3154" s="7"/>
      <c r="W3154" s="7"/>
      <c r="X3154" s="7"/>
      <c r="Y3154" s="7"/>
    </row>
    <row r="3155" spans="1:25" ht="13" x14ac:dyDescent="0.15">
      <c r="A3155" s="7"/>
      <c r="B3155" s="7"/>
      <c r="C3155" s="7"/>
      <c r="D3155" s="8"/>
      <c r="E3155" s="7"/>
      <c r="F3155" s="7"/>
      <c r="G3155" s="7"/>
      <c r="H3155" s="7"/>
      <c r="I3155" s="7"/>
      <c r="J3155" s="7"/>
      <c r="K3155" s="7"/>
      <c r="L3155" s="7"/>
      <c r="M3155" s="7"/>
      <c r="N3155" s="7"/>
      <c r="O3155" s="7"/>
      <c r="P3155" s="7"/>
      <c r="Q3155" s="7"/>
      <c r="R3155" s="7"/>
      <c r="S3155" s="7"/>
      <c r="T3155" s="7"/>
      <c r="U3155" s="7"/>
      <c r="V3155" s="7"/>
      <c r="W3155" s="7"/>
      <c r="X3155" s="7"/>
      <c r="Y3155" s="7"/>
    </row>
    <row r="3156" spans="1:25" ht="13" x14ac:dyDescent="0.15">
      <c r="A3156" s="7"/>
      <c r="B3156" s="7"/>
      <c r="C3156" s="7"/>
      <c r="D3156" s="8"/>
      <c r="E3156" s="7"/>
      <c r="F3156" s="7"/>
      <c r="G3156" s="7"/>
      <c r="H3156" s="7"/>
      <c r="I3156" s="7"/>
      <c r="J3156" s="7"/>
      <c r="K3156" s="7"/>
      <c r="L3156" s="7"/>
      <c r="M3156" s="7"/>
      <c r="N3156" s="7"/>
      <c r="O3156" s="7"/>
      <c r="P3156" s="7"/>
      <c r="Q3156" s="7"/>
      <c r="R3156" s="7"/>
      <c r="S3156" s="7"/>
      <c r="T3156" s="7"/>
      <c r="U3156" s="7"/>
      <c r="V3156" s="7"/>
      <c r="W3156" s="7"/>
      <c r="X3156" s="7"/>
      <c r="Y3156" s="7"/>
    </row>
    <row r="3157" spans="1:25" ht="13" x14ac:dyDescent="0.15">
      <c r="A3157" s="7"/>
      <c r="B3157" s="7"/>
      <c r="C3157" s="7"/>
      <c r="D3157" s="8"/>
      <c r="E3157" s="7"/>
      <c r="F3157" s="7"/>
      <c r="G3157" s="7"/>
      <c r="H3157" s="7"/>
      <c r="I3157" s="7"/>
      <c r="J3157" s="7"/>
      <c r="K3157" s="7"/>
      <c r="L3157" s="7"/>
      <c r="M3157" s="7"/>
      <c r="N3157" s="7"/>
      <c r="O3157" s="7"/>
      <c r="P3157" s="7"/>
      <c r="Q3157" s="7"/>
      <c r="R3157" s="7"/>
      <c r="S3157" s="7"/>
      <c r="T3157" s="7"/>
      <c r="U3157" s="7"/>
      <c r="V3157" s="7"/>
      <c r="W3157" s="7"/>
      <c r="X3157" s="7"/>
      <c r="Y3157" s="7"/>
    </row>
    <row r="3158" spans="1:25" ht="13" x14ac:dyDescent="0.15">
      <c r="A3158" s="7"/>
      <c r="B3158" s="7"/>
      <c r="C3158" s="7"/>
      <c r="D3158" s="8"/>
      <c r="E3158" s="7"/>
      <c r="F3158" s="7"/>
      <c r="G3158" s="7"/>
      <c r="H3158" s="7"/>
      <c r="I3158" s="7"/>
      <c r="J3158" s="7"/>
      <c r="K3158" s="7"/>
      <c r="L3158" s="7"/>
      <c r="M3158" s="7"/>
      <c r="N3158" s="7"/>
      <c r="O3158" s="7"/>
      <c r="P3158" s="7"/>
      <c r="Q3158" s="7"/>
      <c r="R3158" s="7"/>
      <c r="S3158" s="7"/>
      <c r="T3158" s="7"/>
      <c r="U3158" s="7"/>
      <c r="V3158" s="7"/>
      <c r="W3158" s="7"/>
      <c r="X3158" s="7"/>
      <c r="Y3158" s="7"/>
    </row>
    <row r="3159" spans="1:25" ht="13" x14ac:dyDescent="0.15">
      <c r="A3159" s="7"/>
      <c r="B3159" s="7"/>
      <c r="C3159" s="7"/>
      <c r="D3159" s="8"/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7"/>
      <c r="Q3159" s="7"/>
      <c r="R3159" s="7"/>
      <c r="S3159" s="7"/>
      <c r="T3159" s="7"/>
      <c r="U3159" s="7"/>
      <c r="V3159" s="7"/>
      <c r="W3159" s="7"/>
      <c r="X3159" s="7"/>
      <c r="Y3159" s="7"/>
    </row>
    <row r="3160" spans="1:25" ht="13" x14ac:dyDescent="0.15">
      <c r="A3160" s="7"/>
      <c r="B3160" s="7"/>
      <c r="C3160" s="7"/>
      <c r="D3160" s="8"/>
      <c r="E3160" s="7"/>
      <c r="F3160" s="7"/>
      <c r="G3160" s="7"/>
      <c r="H3160" s="7"/>
      <c r="I3160" s="7"/>
      <c r="J3160" s="7"/>
      <c r="K3160" s="7"/>
      <c r="L3160" s="7"/>
      <c r="M3160" s="7"/>
      <c r="N3160" s="7"/>
      <c r="O3160" s="7"/>
      <c r="P3160" s="7"/>
      <c r="Q3160" s="7"/>
      <c r="R3160" s="7"/>
      <c r="S3160" s="7"/>
      <c r="T3160" s="7"/>
      <c r="U3160" s="7"/>
      <c r="V3160" s="7"/>
      <c r="W3160" s="7"/>
      <c r="X3160" s="7"/>
      <c r="Y3160" s="7"/>
    </row>
    <row r="3161" spans="1:25" ht="13" x14ac:dyDescent="0.15">
      <c r="A3161" s="7"/>
      <c r="B3161" s="7"/>
      <c r="C3161" s="7"/>
      <c r="D3161" s="8"/>
      <c r="E3161" s="7"/>
      <c r="F3161" s="7"/>
      <c r="G3161" s="7"/>
      <c r="H3161" s="7"/>
      <c r="I3161" s="7"/>
      <c r="J3161" s="7"/>
      <c r="K3161" s="7"/>
      <c r="L3161" s="7"/>
      <c r="M3161" s="7"/>
      <c r="N3161" s="7"/>
      <c r="O3161" s="7"/>
      <c r="P3161" s="7"/>
      <c r="Q3161" s="7"/>
      <c r="R3161" s="7"/>
      <c r="S3161" s="7"/>
      <c r="T3161" s="7"/>
      <c r="U3161" s="7"/>
      <c r="V3161" s="7"/>
      <c r="W3161" s="7"/>
      <c r="X3161" s="7"/>
      <c r="Y3161" s="7"/>
    </row>
    <row r="3162" spans="1:25" ht="13" x14ac:dyDescent="0.15">
      <c r="A3162" s="7"/>
      <c r="B3162" s="7"/>
      <c r="C3162" s="7"/>
      <c r="D3162" s="8"/>
      <c r="E3162" s="7"/>
      <c r="F3162" s="7"/>
      <c r="G3162" s="7"/>
      <c r="H3162" s="7"/>
      <c r="I3162" s="7"/>
      <c r="J3162" s="7"/>
      <c r="K3162" s="7"/>
      <c r="L3162" s="7"/>
      <c r="M3162" s="7"/>
      <c r="N3162" s="7"/>
      <c r="O3162" s="7"/>
      <c r="P3162" s="7"/>
      <c r="Q3162" s="7"/>
      <c r="R3162" s="7"/>
      <c r="S3162" s="7"/>
      <c r="T3162" s="7"/>
      <c r="U3162" s="7"/>
      <c r="V3162" s="7"/>
      <c r="W3162" s="7"/>
      <c r="X3162" s="7"/>
      <c r="Y3162" s="7"/>
    </row>
    <row r="3163" spans="1:25" ht="13" x14ac:dyDescent="0.15">
      <c r="A3163" s="7"/>
      <c r="B3163" s="7"/>
      <c r="C3163" s="7"/>
      <c r="D3163" s="8"/>
      <c r="E3163" s="7"/>
      <c r="F3163" s="7"/>
      <c r="G3163" s="7"/>
      <c r="H3163" s="7"/>
      <c r="I3163" s="7"/>
      <c r="J3163" s="7"/>
      <c r="K3163" s="7"/>
      <c r="L3163" s="7"/>
      <c r="M3163" s="7"/>
      <c r="N3163" s="7"/>
      <c r="O3163" s="7"/>
      <c r="P3163" s="7"/>
      <c r="Q3163" s="7"/>
      <c r="R3163" s="7"/>
      <c r="S3163" s="7"/>
      <c r="T3163" s="7"/>
      <c r="U3163" s="7"/>
      <c r="V3163" s="7"/>
      <c r="W3163" s="7"/>
      <c r="X3163" s="7"/>
      <c r="Y3163" s="7"/>
    </row>
    <row r="3164" spans="1:25" ht="13" x14ac:dyDescent="0.15">
      <c r="A3164" s="7"/>
      <c r="B3164" s="7"/>
      <c r="C3164" s="7"/>
      <c r="D3164" s="8"/>
      <c r="E3164" s="7"/>
      <c r="F3164" s="7"/>
      <c r="G3164" s="7"/>
      <c r="H3164" s="7"/>
      <c r="I3164" s="7"/>
      <c r="J3164" s="7"/>
      <c r="K3164" s="7"/>
      <c r="L3164" s="7"/>
      <c r="M3164" s="7"/>
      <c r="N3164" s="7"/>
      <c r="O3164" s="7"/>
      <c r="P3164" s="7"/>
      <c r="Q3164" s="7"/>
      <c r="R3164" s="7"/>
      <c r="S3164" s="7"/>
      <c r="T3164" s="7"/>
      <c r="U3164" s="7"/>
      <c r="V3164" s="7"/>
      <c r="W3164" s="7"/>
      <c r="X3164" s="7"/>
      <c r="Y3164" s="7"/>
    </row>
    <row r="3165" spans="1:25" ht="13" x14ac:dyDescent="0.15">
      <c r="A3165" s="7"/>
      <c r="B3165" s="7"/>
      <c r="C3165" s="7"/>
      <c r="D3165" s="8"/>
      <c r="E3165" s="7"/>
      <c r="F3165" s="7"/>
      <c r="G3165" s="7"/>
      <c r="H3165" s="7"/>
      <c r="I3165" s="7"/>
      <c r="J3165" s="7"/>
      <c r="K3165" s="7"/>
      <c r="L3165" s="7"/>
      <c r="M3165" s="7"/>
      <c r="N3165" s="7"/>
      <c r="O3165" s="7"/>
      <c r="P3165" s="7"/>
      <c r="Q3165" s="7"/>
      <c r="R3165" s="7"/>
      <c r="S3165" s="7"/>
      <c r="T3165" s="7"/>
      <c r="U3165" s="7"/>
      <c r="V3165" s="7"/>
      <c r="W3165" s="7"/>
      <c r="X3165" s="7"/>
      <c r="Y3165" s="7"/>
    </row>
    <row r="3166" spans="1:25" ht="13" x14ac:dyDescent="0.15">
      <c r="A3166" s="7"/>
      <c r="B3166" s="7"/>
      <c r="C3166" s="7"/>
      <c r="D3166" s="8"/>
      <c r="E3166" s="7"/>
      <c r="F3166" s="7"/>
      <c r="G3166" s="7"/>
      <c r="H3166" s="7"/>
      <c r="I3166" s="7"/>
      <c r="J3166" s="7"/>
      <c r="K3166" s="7"/>
      <c r="L3166" s="7"/>
      <c r="M3166" s="7"/>
      <c r="N3166" s="7"/>
      <c r="O3166" s="7"/>
      <c r="P3166" s="7"/>
      <c r="Q3166" s="7"/>
      <c r="R3166" s="7"/>
      <c r="S3166" s="7"/>
      <c r="T3166" s="7"/>
      <c r="U3166" s="7"/>
      <c r="V3166" s="7"/>
      <c r="W3166" s="7"/>
      <c r="X3166" s="7"/>
      <c r="Y3166" s="7"/>
    </row>
    <row r="3167" spans="1:25" ht="13" x14ac:dyDescent="0.15">
      <c r="A3167" s="7"/>
      <c r="B3167" s="7"/>
      <c r="C3167" s="7"/>
      <c r="D3167" s="8"/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7"/>
      <c r="P3167" s="7"/>
      <c r="Q3167" s="7"/>
      <c r="R3167" s="7"/>
      <c r="S3167" s="7"/>
      <c r="T3167" s="7"/>
      <c r="U3167" s="7"/>
      <c r="V3167" s="7"/>
      <c r="W3167" s="7"/>
      <c r="X3167" s="7"/>
      <c r="Y3167" s="7"/>
    </row>
    <row r="3168" spans="1:25" ht="13" x14ac:dyDescent="0.15">
      <c r="A3168" s="7"/>
      <c r="B3168" s="7"/>
      <c r="C3168" s="7"/>
      <c r="D3168" s="8"/>
      <c r="E3168" s="7"/>
      <c r="F3168" s="7"/>
      <c r="G3168" s="7"/>
      <c r="H3168" s="7"/>
      <c r="I3168" s="7"/>
      <c r="J3168" s="7"/>
      <c r="K3168" s="7"/>
      <c r="L3168" s="7"/>
      <c r="M3168" s="7"/>
      <c r="N3168" s="7"/>
      <c r="O3168" s="7"/>
      <c r="P3168" s="7"/>
      <c r="Q3168" s="7"/>
      <c r="R3168" s="7"/>
      <c r="S3168" s="7"/>
      <c r="T3168" s="7"/>
      <c r="U3168" s="7"/>
      <c r="V3168" s="7"/>
      <c r="W3168" s="7"/>
      <c r="X3168" s="7"/>
      <c r="Y3168" s="7"/>
    </row>
    <row r="3169" spans="1:25" ht="13" x14ac:dyDescent="0.15">
      <c r="A3169" s="7"/>
      <c r="B3169" s="7"/>
      <c r="C3169" s="7"/>
      <c r="D3169" s="8"/>
      <c r="E3169" s="7"/>
      <c r="F3169" s="7"/>
      <c r="G3169" s="7"/>
      <c r="H3169" s="7"/>
      <c r="I3169" s="7"/>
      <c r="J3169" s="7"/>
      <c r="K3169" s="7"/>
      <c r="L3169" s="7"/>
      <c r="M3169" s="7"/>
      <c r="N3169" s="7"/>
      <c r="O3169" s="7"/>
      <c r="P3169" s="7"/>
      <c r="Q3169" s="7"/>
      <c r="R3169" s="7"/>
      <c r="S3169" s="7"/>
      <c r="T3169" s="7"/>
      <c r="U3169" s="7"/>
      <c r="V3169" s="7"/>
      <c r="W3169" s="7"/>
      <c r="X3169" s="7"/>
      <c r="Y3169" s="7"/>
    </row>
    <row r="3170" spans="1:25" ht="13" x14ac:dyDescent="0.15">
      <c r="A3170" s="7"/>
      <c r="B3170" s="7"/>
      <c r="C3170" s="7"/>
      <c r="D3170" s="8"/>
      <c r="E3170" s="7"/>
      <c r="F3170" s="7"/>
      <c r="G3170" s="7"/>
      <c r="H3170" s="7"/>
      <c r="I3170" s="7"/>
      <c r="J3170" s="7"/>
      <c r="K3170" s="7"/>
      <c r="L3170" s="7"/>
      <c r="M3170" s="7"/>
      <c r="N3170" s="7"/>
      <c r="O3170" s="7"/>
      <c r="P3170" s="7"/>
      <c r="Q3170" s="7"/>
      <c r="R3170" s="7"/>
      <c r="S3170" s="7"/>
      <c r="T3170" s="7"/>
      <c r="U3170" s="7"/>
      <c r="V3170" s="7"/>
      <c r="W3170" s="7"/>
      <c r="X3170" s="7"/>
      <c r="Y3170" s="7"/>
    </row>
    <row r="3171" spans="1:25" ht="13" x14ac:dyDescent="0.15">
      <c r="A3171" s="7"/>
      <c r="B3171" s="7"/>
      <c r="C3171" s="7"/>
      <c r="D3171" s="8"/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7"/>
      <c r="P3171" s="7"/>
      <c r="Q3171" s="7"/>
      <c r="R3171" s="7"/>
      <c r="S3171" s="7"/>
      <c r="T3171" s="7"/>
      <c r="U3171" s="7"/>
      <c r="V3171" s="7"/>
      <c r="W3171" s="7"/>
      <c r="X3171" s="7"/>
      <c r="Y3171" s="7"/>
    </row>
    <row r="3172" spans="1:25" ht="13" x14ac:dyDescent="0.15">
      <c r="A3172" s="7"/>
      <c r="B3172" s="7"/>
      <c r="C3172" s="7"/>
      <c r="D3172" s="8"/>
      <c r="E3172" s="7"/>
      <c r="F3172" s="7"/>
      <c r="G3172" s="7"/>
      <c r="H3172" s="7"/>
      <c r="I3172" s="7"/>
      <c r="J3172" s="7"/>
      <c r="K3172" s="7"/>
      <c r="L3172" s="7"/>
      <c r="M3172" s="7"/>
      <c r="N3172" s="7"/>
      <c r="O3172" s="7"/>
      <c r="P3172" s="7"/>
      <c r="Q3172" s="7"/>
      <c r="R3172" s="7"/>
      <c r="S3172" s="7"/>
      <c r="T3172" s="7"/>
      <c r="U3172" s="7"/>
      <c r="V3172" s="7"/>
      <c r="W3172" s="7"/>
      <c r="X3172" s="7"/>
      <c r="Y3172" s="7"/>
    </row>
    <row r="3173" spans="1:25" ht="13" x14ac:dyDescent="0.15">
      <c r="A3173" s="7"/>
      <c r="B3173" s="7"/>
      <c r="C3173" s="7"/>
      <c r="D3173" s="8"/>
      <c r="E3173" s="7"/>
      <c r="F3173" s="7"/>
      <c r="G3173" s="7"/>
      <c r="H3173" s="7"/>
      <c r="I3173" s="7"/>
      <c r="J3173" s="7"/>
      <c r="K3173" s="7"/>
      <c r="L3173" s="7"/>
      <c r="M3173" s="7"/>
      <c r="N3173" s="7"/>
      <c r="O3173" s="7"/>
      <c r="P3173" s="7"/>
      <c r="Q3173" s="7"/>
      <c r="R3173" s="7"/>
      <c r="S3173" s="7"/>
      <c r="T3173" s="7"/>
      <c r="U3173" s="7"/>
      <c r="V3173" s="7"/>
      <c r="W3173" s="7"/>
      <c r="X3173" s="7"/>
      <c r="Y3173" s="7"/>
    </row>
    <row r="3174" spans="1:25" ht="13" x14ac:dyDescent="0.15">
      <c r="A3174" s="7"/>
      <c r="B3174" s="7"/>
      <c r="C3174" s="7"/>
      <c r="D3174" s="8"/>
      <c r="E3174" s="7"/>
      <c r="F3174" s="7"/>
      <c r="G3174" s="7"/>
      <c r="H3174" s="7"/>
      <c r="I3174" s="7"/>
      <c r="J3174" s="7"/>
      <c r="K3174" s="7"/>
      <c r="L3174" s="7"/>
      <c r="M3174" s="7"/>
      <c r="N3174" s="7"/>
      <c r="O3174" s="7"/>
      <c r="P3174" s="7"/>
      <c r="Q3174" s="7"/>
      <c r="R3174" s="7"/>
      <c r="S3174" s="7"/>
      <c r="T3174" s="7"/>
      <c r="U3174" s="7"/>
      <c r="V3174" s="7"/>
      <c r="W3174" s="7"/>
      <c r="X3174" s="7"/>
      <c r="Y3174" s="7"/>
    </row>
    <row r="3175" spans="1:25" ht="13" x14ac:dyDescent="0.15">
      <c r="A3175" s="7"/>
      <c r="B3175" s="7"/>
      <c r="C3175" s="7"/>
      <c r="D3175" s="8"/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7"/>
      <c r="P3175" s="7"/>
      <c r="Q3175" s="7"/>
      <c r="R3175" s="7"/>
      <c r="S3175" s="7"/>
      <c r="T3175" s="7"/>
      <c r="U3175" s="7"/>
      <c r="V3175" s="7"/>
      <c r="W3175" s="7"/>
      <c r="X3175" s="7"/>
      <c r="Y3175" s="7"/>
    </row>
    <row r="3176" spans="1:25" ht="13" x14ac:dyDescent="0.15">
      <c r="A3176" s="7"/>
      <c r="B3176" s="7"/>
      <c r="C3176" s="7"/>
      <c r="D3176" s="8"/>
      <c r="E3176" s="7"/>
      <c r="F3176" s="7"/>
      <c r="G3176" s="7"/>
      <c r="H3176" s="7"/>
      <c r="I3176" s="7"/>
      <c r="J3176" s="7"/>
      <c r="K3176" s="7"/>
      <c r="L3176" s="7"/>
      <c r="M3176" s="7"/>
      <c r="N3176" s="7"/>
      <c r="O3176" s="7"/>
      <c r="P3176" s="7"/>
      <c r="Q3176" s="7"/>
      <c r="R3176" s="7"/>
      <c r="S3176" s="7"/>
      <c r="T3176" s="7"/>
      <c r="U3176" s="7"/>
      <c r="V3176" s="7"/>
      <c r="W3176" s="7"/>
      <c r="X3176" s="7"/>
      <c r="Y3176" s="7"/>
    </row>
    <row r="3177" spans="1:25" ht="13" x14ac:dyDescent="0.15">
      <c r="A3177" s="7"/>
      <c r="B3177" s="7"/>
      <c r="C3177" s="7"/>
      <c r="D3177" s="8"/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7"/>
      <c r="P3177" s="7"/>
      <c r="Q3177" s="7"/>
      <c r="R3177" s="7"/>
      <c r="S3177" s="7"/>
      <c r="T3177" s="7"/>
      <c r="U3177" s="7"/>
      <c r="V3177" s="7"/>
      <c r="W3177" s="7"/>
      <c r="X3177" s="7"/>
      <c r="Y3177" s="7"/>
    </row>
    <row r="3178" spans="1:25" ht="13" x14ac:dyDescent="0.15">
      <c r="A3178" s="7"/>
      <c r="B3178" s="7"/>
      <c r="C3178" s="7"/>
      <c r="D3178" s="8"/>
      <c r="E3178" s="7"/>
      <c r="F3178" s="7"/>
      <c r="G3178" s="7"/>
      <c r="H3178" s="7"/>
      <c r="I3178" s="7"/>
      <c r="J3178" s="7"/>
      <c r="K3178" s="7"/>
      <c r="L3178" s="7"/>
      <c r="M3178" s="7"/>
      <c r="N3178" s="7"/>
      <c r="O3178" s="7"/>
      <c r="P3178" s="7"/>
      <c r="Q3178" s="7"/>
      <c r="R3178" s="7"/>
      <c r="S3178" s="7"/>
      <c r="T3178" s="7"/>
      <c r="U3178" s="7"/>
      <c r="V3178" s="7"/>
      <c r="W3178" s="7"/>
      <c r="X3178" s="7"/>
      <c r="Y3178" s="7"/>
    </row>
    <row r="3179" spans="1:25" ht="13" x14ac:dyDescent="0.15">
      <c r="A3179" s="7"/>
      <c r="B3179" s="7"/>
      <c r="C3179" s="7"/>
      <c r="D3179" s="8"/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7"/>
      <c r="P3179" s="7"/>
      <c r="Q3179" s="7"/>
      <c r="R3179" s="7"/>
      <c r="S3179" s="7"/>
      <c r="T3179" s="7"/>
      <c r="U3179" s="7"/>
      <c r="V3179" s="7"/>
      <c r="W3179" s="7"/>
      <c r="X3179" s="7"/>
      <c r="Y3179" s="7"/>
    </row>
    <row r="3180" spans="1:25" ht="13" x14ac:dyDescent="0.15">
      <c r="A3180" s="7"/>
      <c r="B3180" s="7"/>
      <c r="C3180" s="7"/>
      <c r="D3180" s="8"/>
      <c r="E3180" s="7"/>
      <c r="F3180" s="7"/>
      <c r="G3180" s="7"/>
      <c r="H3180" s="7"/>
      <c r="I3180" s="7"/>
      <c r="J3180" s="7"/>
      <c r="K3180" s="7"/>
      <c r="L3180" s="7"/>
      <c r="M3180" s="7"/>
      <c r="N3180" s="7"/>
      <c r="O3180" s="7"/>
      <c r="P3180" s="7"/>
      <c r="Q3180" s="7"/>
      <c r="R3180" s="7"/>
      <c r="S3180" s="7"/>
      <c r="T3180" s="7"/>
      <c r="U3180" s="7"/>
      <c r="V3180" s="7"/>
      <c r="W3180" s="7"/>
      <c r="X3180" s="7"/>
      <c r="Y3180" s="7"/>
    </row>
    <row r="3181" spans="1:25" ht="13" x14ac:dyDescent="0.15">
      <c r="A3181" s="7"/>
      <c r="B3181" s="7"/>
      <c r="C3181" s="7"/>
      <c r="D3181" s="8"/>
      <c r="E3181" s="7"/>
      <c r="F3181" s="7"/>
      <c r="G3181" s="7"/>
      <c r="H3181" s="7"/>
      <c r="I3181" s="7"/>
      <c r="J3181" s="7"/>
      <c r="K3181" s="7"/>
      <c r="L3181" s="7"/>
      <c r="M3181" s="7"/>
      <c r="N3181" s="7"/>
      <c r="O3181" s="7"/>
      <c r="P3181" s="7"/>
      <c r="Q3181" s="7"/>
      <c r="R3181" s="7"/>
      <c r="S3181" s="7"/>
      <c r="T3181" s="7"/>
      <c r="U3181" s="7"/>
      <c r="V3181" s="7"/>
      <c r="W3181" s="7"/>
      <c r="X3181" s="7"/>
      <c r="Y3181" s="7"/>
    </row>
    <row r="3182" spans="1:25" ht="13" x14ac:dyDescent="0.15">
      <c r="A3182" s="7"/>
      <c r="B3182" s="7"/>
      <c r="C3182" s="7"/>
      <c r="D3182" s="8"/>
      <c r="E3182" s="7"/>
      <c r="F3182" s="7"/>
      <c r="G3182" s="7"/>
      <c r="H3182" s="7"/>
      <c r="I3182" s="7"/>
      <c r="J3182" s="7"/>
      <c r="K3182" s="7"/>
      <c r="L3182" s="7"/>
      <c r="M3182" s="7"/>
      <c r="N3182" s="7"/>
      <c r="O3182" s="7"/>
      <c r="P3182" s="7"/>
      <c r="Q3182" s="7"/>
      <c r="R3182" s="7"/>
      <c r="S3182" s="7"/>
      <c r="T3182" s="7"/>
      <c r="U3182" s="7"/>
      <c r="V3182" s="7"/>
      <c r="W3182" s="7"/>
      <c r="X3182" s="7"/>
      <c r="Y3182" s="7"/>
    </row>
    <row r="3183" spans="1:25" ht="13" x14ac:dyDescent="0.15">
      <c r="A3183" s="7"/>
      <c r="B3183" s="7"/>
      <c r="C3183" s="7"/>
      <c r="D3183" s="8"/>
      <c r="E3183" s="7"/>
      <c r="F3183" s="7"/>
      <c r="G3183" s="7"/>
      <c r="H3183" s="7"/>
      <c r="I3183" s="7"/>
      <c r="J3183" s="7"/>
      <c r="K3183" s="7"/>
      <c r="L3183" s="7"/>
      <c r="M3183" s="7"/>
      <c r="N3183" s="7"/>
      <c r="O3183" s="7"/>
      <c r="P3183" s="7"/>
      <c r="Q3183" s="7"/>
      <c r="R3183" s="7"/>
      <c r="S3183" s="7"/>
      <c r="T3183" s="7"/>
      <c r="U3183" s="7"/>
      <c r="V3183" s="7"/>
      <c r="W3183" s="7"/>
      <c r="X3183" s="7"/>
      <c r="Y3183" s="7"/>
    </row>
    <row r="3184" spans="1:25" ht="13" x14ac:dyDescent="0.15">
      <c r="A3184" s="7"/>
      <c r="B3184" s="7"/>
      <c r="C3184" s="7"/>
      <c r="D3184" s="8"/>
      <c r="E3184" s="7"/>
      <c r="F3184" s="7"/>
      <c r="G3184" s="7"/>
      <c r="H3184" s="7"/>
      <c r="I3184" s="7"/>
      <c r="J3184" s="7"/>
      <c r="K3184" s="7"/>
      <c r="L3184" s="7"/>
      <c r="M3184" s="7"/>
      <c r="N3184" s="7"/>
      <c r="O3184" s="7"/>
      <c r="P3184" s="7"/>
      <c r="Q3184" s="7"/>
      <c r="R3184" s="7"/>
      <c r="S3184" s="7"/>
      <c r="T3184" s="7"/>
      <c r="U3184" s="7"/>
      <c r="V3184" s="7"/>
      <c r="W3184" s="7"/>
      <c r="X3184" s="7"/>
      <c r="Y3184" s="7"/>
    </row>
    <row r="3185" spans="1:25" ht="13" x14ac:dyDescent="0.15">
      <c r="A3185" s="7"/>
      <c r="B3185" s="7"/>
      <c r="C3185" s="7"/>
      <c r="D3185" s="8"/>
      <c r="E3185" s="7"/>
      <c r="F3185" s="7"/>
      <c r="G3185" s="7"/>
      <c r="H3185" s="7"/>
      <c r="I3185" s="7"/>
      <c r="J3185" s="7"/>
      <c r="K3185" s="7"/>
      <c r="L3185" s="7"/>
      <c r="M3185" s="7"/>
      <c r="N3185" s="7"/>
      <c r="O3185" s="7"/>
      <c r="P3185" s="7"/>
      <c r="Q3185" s="7"/>
      <c r="R3185" s="7"/>
      <c r="S3185" s="7"/>
      <c r="T3185" s="7"/>
      <c r="U3185" s="7"/>
      <c r="V3185" s="7"/>
      <c r="W3185" s="7"/>
      <c r="X3185" s="7"/>
      <c r="Y3185" s="7"/>
    </row>
    <row r="3186" spans="1:25" ht="13" x14ac:dyDescent="0.15">
      <c r="A3186" s="7"/>
      <c r="B3186" s="7"/>
      <c r="C3186" s="7"/>
      <c r="D3186" s="8"/>
      <c r="E3186" s="7"/>
      <c r="F3186" s="7"/>
      <c r="G3186" s="7"/>
      <c r="H3186" s="7"/>
      <c r="I3186" s="7"/>
      <c r="J3186" s="7"/>
      <c r="K3186" s="7"/>
      <c r="L3186" s="7"/>
      <c r="M3186" s="7"/>
      <c r="N3186" s="7"/>
      <c r="O3186" s="7"/>
      <c r="P3186" s="7"/>
      <c r="Q3186" s="7"/>
      <c r="R3186" s="7"/>
      <c r="S3186" s="7"/>
      <c r="T3186" s="7"/>
      <c r="U3186" s="7"/>
      <c r="V3186" s="7"/>
      <c r="W3186" s="7"/>
      <c r="X3186" s="7"/>
      <c r="Y3186" s="7"/>
    </row>
    <row r="3187" spans="1:25" ht="13" x14ac:dyDescent="0.15">
      <c r="A3187" s="7"/>
      <c r="B3187" s="7"/>
      <c r="C3187" s="7"/>
      <c r="D3187" s="8"/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7"/>
      <c r="P3187" s="7"/>
      <c r="Q3187" s="7"/>
      <c r="R3187" s="7"/>
      <c r="S3187" s="7"/>
      <c r="T3187" s="7"/>
      <c r="U3187" s="7"/>
      <c r="V3187" s="7"/>
      <c r="W3187" s="7"/>
      <c r="X3187" s="7"/>
      <c r="Y3187" s="7"/>
    </row>
    <row r="3188" spans="1:25" ht="13" x14ac:dyDescent="0.15">
      <c r="A3188" s="7"/>
      <c r="B3188" s="7"/>
      <c r="C3188" s="7"/>
      <c r="D3188" s="8"/>
      <c r="E3188" s="7"/>
      <c r="F3188" s="7"/>
      <c r="G3188" s="7"/>
      <c r="H3188" s="7"/>
      <c r="I3188" s="7"/>
      <c r="J3188" s="7"/>
      <c r="K3188" s="7"/>
      <c r="L3188" s="7"/>
      <c r="M3188" s="7"/>
      <c r="N3188" s="7"/>
      <c r="O3188" s="7"/>
      <c r="P3188" s="7"/>
      <c r="Q3188" s="7"/>
      <c r="R3188" s="7"/>
      <c r="S3188" s="7"/>
      <c r="T3188" s="7"/>
      <c r="U3188" s="7"/>
      <c r="V3188" s="7"/>
      <c r="W3188" s="7"/>
      <c r="X3188" s="7"/>
      <c r="Y3188" s="7"/>
    </row>
    <row r="3189" spans="1:25" ht="13" x14ac:dyDescent="0.15">
      <c r="A3189" s="7"/>
      <c r="B3189" s="7"/>
      <c r="C3189" s="7"/>
      <c r="D3189" s="8"/>
      <c r="E3189" s="7"/>
      <c r="F3189" s="7"/>
      <c r="G3189" s="7"/>
      <c r="H3189" s="7"/>
      <c r="I3189" s="7"/>
      <c r="J3189" s="7"/>
      <c r="K3189" s="7"/>
      <c r="L3189" s="7"/>
      <c r="M3189" s="7"/>
      <c r="N3189" s="7"/>
      <c r="O3189" s="7"/>
      <c r="P3189" s="7"/>
      <c r="Q3189" s="7"/>
      <c r="R3189" s="7"/>
      <c r="S3189" s="7"/>
      <c r="T3189" s="7"/>
      <c r="U3189" s="7"/>
      <c r="V3189" s="7"/>
      <c r="W3189" s="7"/>
      <c r="X3189" s="7"/>
      <c r="Y3189" s="7"/>
    </row>
    <row r="3190" spans="1:25" ht="13" x14ac:dyDescent="0.15">
      <c r="A3190" s="7"/>
      <c r="B3190" s="7"/>
      <c r="C3190" s="7"/>
      <c r="D3190" s="8"/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7"/>
      <c r="P3190" s="7"/>
      <c r="Q3190" s="7"/>
      <c r="R3190" s="7"/>
      <c r="S3190" s="7"/>
      <c r="T3190" s="7"/>
      <c r="U3190" s="7"/>
      <c r="V3190" s="7"/>
      <c r="W3190" s="7"/>
      <c r="X3190" s="7"/>
      <c r="Y3190" s="7"/>
    </row>
    <row r="3191" spans="1:25" ht="13" x14ac:dyDescent="0.15">
      <c r="A3191" s="7"/>
      <c r="B3191" s="7"/>
      <c r="C3191" s="7"/>
      <c r="D3191" s="8"/>
      <c r="E3191" s="7"/>
      <c r="F3191" s="7"/>
      <c r="G3191" s="7"/>
      <c r="H3191" s="7"/>
      <c r="I3191" s="7"/>
      <c r="J3191" s="7"/>
      <c r="K3191" s="7"/>
      <c r="L3191" s="7"/>
      <c r="M3191" s="7"/>
      <c r="N3191" s="7"/>
      <c r="O3191" s="7"/>
      <c r="P3191" s="7"/>
      <c r="Q3191" s="7"/>
      <c r="R3191" s="7"/>
      <c r="S3191" s="7"/>
      <c r="T3191" s="7"/>
      <c r="U3191" s="7"/>
      <c r="V3191" s="7"/>
      <c r="W3191" s="7"/>
      <c r="X3191" s="7"/>
      <c r="Y3191" s="7"/>
    </row>
    <row r="3192" spans="1:25" ht="13" x14ac:dyDescent="0.15">
      <c r="A3192" s="7"/>
      <c r="B3192" s="7"/>
      <c r="C3192" s="7"/>
      <c r="D3192" s="8"/>
      <c r="E3192" s="7"/>
      <c r="F3192" s="7"/>
      <c r="G3192" s="7"/>
      <c r="H3192" s="7"/>
      <c r="I3192" s="7"/>
      <c r="J3192" s="7"/>
      <c r="K3192" s="7"/>
      <c r="L3192" s="7"/>
      <c r="M3192" s="7"/>
      <c r="N3192" s="7"/>
      <c r="O3192" s="7"/>
      <c r="P3192" s="7"/>
      <c r="Q3192" s="7"/>
      <c r="R3192" s="7"/>
      <c r="S3192" s="7"/>
      <c r="T3192" s="7"/>
      <c r="U3192" s="7"/>
      <c r="V3192" s="7"/>
      <c r="W3192" s="7"/>
      <c r="X3192" s="7"/>
      <c r="Y3192" s="7"/>
    </row>
    <row r="3193" spans="1:25" ht="13" x14ac:dyDescent="0.15">
      <c r="A3193" s="7"/>
      <c r="B3193" s="7"/>
      <c r="C3193" s="7"/>
      <c r="D3193" s="8"/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7"/>
      <c r="P3193" s="7"/>
      <c r="Q3193" s="7"/>
      <c r="R3193" s="7"/>
      <c r="S3193" s="7"/>
      <c r="T3193" s="7"/>
      <c r="U3193" s="7"/>
      <c r="V3193" s="7"/>
      <c r="W3193" s="7"/>
      <c r="X3193" s="7"/>
      <c r="Y3193" s="7"/>
    </row>
    <row r="3194" spans="1:25" ht="13" x14ac:dyDescent="0.15">
      <c r="A3194" s="7"/>
      <c r="B3194" s="7"/>
      <c r="C3194" s="7"/>
      <c r="D3194" s="8"/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7"/>
      <c r="Q3194" s="7"/>
      <c r="R3194" s="7"/>
      <c r="S3194" s="7"/>
      <c r="T3194" s="7"/>
      <c r="U3194" s="7"/>
      <c r="V3194" s="7"/>
      <c r="W3194" s="7"/>
      <c r="X3194" s="7"/>
      <c r="Y3194" s="7"/>
    </row>
    <row r="3195" spans="1:25" ht="13" x14ac:dyDescent="0.15">
      <c r="A3195" s="7"/>
      <c r="B3195" s="7"/>
      <c r="C3195" s="7"/>
      <c r="D3195" s="8"/>
      <c r="E3195" s="7"/>
      <c r="F3195" s="7"/>
      <c r="G3195" s="7"/>
      <c r="H3195" s="7"/>
      <c r="I3195" s="7"/>
      <c r="J3195" s="7"/>
      <c r="K3195" s="7"/>
      <c r="L3195" s="7"/>
      <c r="M3195" s="7"/>
      <c r="N3195" s="7"/>
      <c r="O3195" s="7"/>
      <c r="P3195" s="7"/>
      <c r="Q3195" s="7"/>
      <c r="R3195" s="7"/>
      <c r="S3195" s="7"/>
      <c r="T3195" s="7"/>
      <c r="U3195" s="7"/>
      <c r="V3195" s="7"/>
      <c r="W3195" s="7"/>
      <c r="X3195" s="7"/>
      <c r="Y3195" s="7"/>
    </row>
    <row r="3196" spans="1:25" ht="13" x14ac:dyDescent="0.15">
      <c r="A3196" s="7"/>
      <c r="B3196" s="7"/>
      <c r="C3196" s="7"/>
      <c r="D3196" s="8"/>
      <c r="E3196" s="7"/>
      <c r="F3196" s="7"/>
      <c r="G3196" s="7"/>
      <c r="H3196" s="7"/>
      <c r="I3196" s="7"/>
      <c r="J3196" s="7"/>
      <c r="K3196" s="7"/>
      <c r="L3196" s="7"/>
      <c r="M3196" s="7"/>
      <c r="N3196" s="7"/>
      <c r="O3196" s="7"/>
      <c r="P3196" s="7"/>
      <c r="Q3196" s="7"/>
      <c r="R3196" s="7"/>
      <c r="S3196" s="7"/>
      <c r="T3196" s="7"/>
      <c r="U3196" s="7"/>
      <c r="V3196" s="7"/>
      <c r="W3196" s="7"/>
      <c r="X3196" s="7"/>
      <c r="Y3196" s="7"/>
    </row>
    <row r="3197" spans="1:25" ht="13" x14ac:dyDescent="0.15">
      <c r="A3197" s="7"/>
      <c r="B3197" s="7"/>
      <c r="C3197" s="7"/>
      <c r="D3197" s="8"/>
      <c r="E3197" s="7"/>
      <c r="F3197" s="7"/>
      <c r="G3197" s="7"/>
      <c r="H3197" s="7"/>
      <c r="I3197" s="7"/>
      <c r="J3197" s="7"/>
      <c r="K3197" s="7"/>
      <c r="L3197" s="7"/>
      <c r="M3197" s="7"/>
      <c r="N3197" s="7"/>
      <c r="O3197" s="7"/>
      <c r="P3197" s="7"/>
      <c r="Q3197" s="7"/>
      <c r="R3197" s="7"/>
      <c r="S3197" s="7"/>
      <c r="T3197" s="7"/>
      <c r="U3197" s="7"/>
      <c r="V3197" s="7"/>
      <c r="W3197" s="7"/>
      <c r="X3197" s="7"/>
      <c r="Y3197" s="7"/>
    </row>
    <row r="3198" spans="1:25" ht="13" x14ac:dyDescent="0.15">
      <c r="A3198" s="7"/>
      <c r="B3198" s="7"/>
      <c r="C3198" s="7"/>
      <c r="D3198" s="8"/>
      <c r="E3198" s="7"/>
      <c r="F3198" s="7"/>
      <c r="G3198" s="7"/>
      <c r="H3198" s="7"/>
      <c r="I3198" s="7"/>
      <c r="J3198" s="7"/>
      <c r="K3198" s="7"/>
      <c r="L3198" s="7"/>
      <c r="M3198" s="7"/>
      <c r="N3198" s="7"/>
      <c r="O3198" s="7"/>
      <c r="P3198" s="7"/>
      <c r="Q3198" s="7"/>
      <c r="R3198" s="7"/>
      <c r="S3198" s="7"/>
      <c r="T3198" s="7"/>
      <c r="U3198" s="7"/>
      <c r="V3198" s="7"/>
      <c r="W3198" s="7"/>
      <c r="X3198" s="7"/>
      <c r="Y3198" s="7"/>
    </row>
    <row r="3199" spans="1:25" ht="13" x14ac:dyDescent="0.15">
      <c r="A3199" s="7"/>
      <c r="B3199" s="7"/>
      <c r="C3199" s="7"/>
      <c r="D3199" s="8"/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7"/>
      <c r="Q3199" s="7"/>
      <c r="R3199" s="7"/>
      <c r="S3199" s="7"/>
      <c r="T3199" s="7"/>
      <c r="U3199" s="7"/>
      <c r="V3199" s="7"/>
      <c r="W3199" s="7"/>
      <c r="X3199" s="7"/>
      <c r="Y3199" s="7"/>
    </row>
    <row r="3200" spans="1:25" ht="13" x14ac:dyDescent="0.15">
      <c r="A3200" s="7"/>
      <c r="B3200" s="7"/>
      <c r="C3200" s="7"/>
      <c r="D3200" s="8"/>
      <c r="E3200" s="7"/>
      <c r="F3200" s="7"/>
      <c r="G3200" s="7"/>
      <c r="H3200" s="7"/>
      <c r="I3200" s="7"/>
      <c r="J3200" s="7"/>
      <c r="K3200" s="7"/>
      <c r="L3200" s="7"/>
      <c r="M3200" s="7"/>
      <c r="N3200" s="7"/>
      <c r="O3200" s="7"/>
      <c r="P3200" s="7"/>
      <c r="Q3200" s="7"/>
      <c r="R3200" s="7"/>
      <c r="S3200" s="7"/>
      <c r="T3200" s="7"/>
      <c r="U3200" s="7"/>
      <c r="V3200" s="7"/>
      <c r="W3200" s="7"/>
      <c r="X3200" s="7"/>
      <c r="Y3200" s="7"/>
    </row>
    <row r="3201" spans="1:25" ht="13" x14ac:dyDescent="0.15">
      <c r="A3201" s="7"/>
      <c r="B3201" s="7"/>
      <c r="C3201" s="7"/>
      <c r="D3201" s="8"/>
      <c r="E3201" s="7"/>
      <c r="F3201" s="7"/>
      <c r="G3201" s="7"/>
      <c r="H3201" s="7"/>
      <c r="I3201" s="7"/>
      <c r="J3201" s="7"/>
      <c r="K3201" s="7"/>
      <c r="L3201" s="7"/>
      <c r="M3201" s="7"/>
      <c r="N3201" s="7"/>
      <c r="O3201" s="7"/>
      <c r="P3201" s="7"/>
      <c r="Q3201" s="7"/>
      <c r="R3201" s="7"/>
      <c r="S3201" s="7"/>
      <c r="T3201" s="7"/>
      <c r="U3201" s="7"/>
      <c r="V3201" s="7"/>
      <c r="W3201" s="7"/>
      <c r="X3201" s="7"/>
      <c r="Y3201" s="7"/>
    </row>
    <row r="3202" spans="1:25" ht="13" x14ac:dyDescent="0.15">
      <c r="A3202" s="7"/>
      <c r="B3202" s="7"/>
      <c r="C3202" s="7"/>
      <c r="D3202" s="8"/>
      <c r="E3202" s="7"/>
      <c r="F3202" s="7"/>
      <c r="G3202" s="7"/>
      <c r="H3202" s="7"/>
      <c r="I3202" s="7"/>
      <c r="J3202" s="7"/>
      <c r="K3202" s="7"/>
      <c r="L3202" s="7"/>
      <c r="M3202" s="7"/>
      <c r="N3202" s="7"/>
      <c r="O3202" s="7"/>
      <c r="P3202" s="7"/>
      <c r="Q3202" s="7"/>
      <c r="R3202" s="7"/>
      <c r="S3202" s="7"/>
      <c r="T3202" s="7"/>
      <c r="U3202" s="7"/>
      <c r="V3202" s="7"/>
      <c r="W3202" s="7"/>
      <c r="X3202" s="7"/>
      <c r="Y3202" s="7"/>
    </row>
    <row r="3203" spans="1:25" ht="13" x14ac:dyDescent="0.15">
      <c r="A3203" s="7"/>
      <c r="B3203" s="7"/>
      <c r="C3203" s="7"/>
      <c r="D3203" s="8"/>
      <c r="E3203" s="7"/>
      <c r="F3203" s="7"/>
      <c r="G3203" s="7"/>
      <c r="H3203" s="7"/>
      <c r="I3203" s="7"/>
      <c r="J3203" s="7"/>
      <c r="K3203" s="7"/>
      <c r="L3203" s="7"/>
      <c r="M3203" s="7"/>
      <c r="N3203" s="7"/>
      <c r="O3203" s="7"/>
      <c r="P3203" s="7"/>
      <c r="Q3203" s="7"/>
      <c r="R3203" s="7"/>
      <c r="S3203" s="7"/>
      <c r="T3203" s="7"/>
      <c r="U3203" s="7"/>
      <c r="V3203" s="7"/>
      <c r="W3203" s="7"/>
      <c r="X3203" s="7"/>
      <c r="Y3203" s="7"/>
    </row>
    <row r="3204" spans="1:25" ht="13" x14ac:dyDescent="0.15">
      <c r="A3204" s="7"/>
      <c r="B3204" s="7"/>
      <c r="C3204" s="7"/>
      <c r="D3204" s="8"/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7"/>
      <c r="P3204" s="7"/>
      <c r="Q3204" s="7"/>
      <c r="R3204" s="7"/>
      <c r="S3204" s="7"/>
      <c r="T3204" s="7"/>
      <c r="U3204" s="7"/>
      <c r="V3204" s="7"/>
      <c r="W3204" s="7"/>
      <c r="X3204" s="7"/>
      <c r="Y3204" s="7"/>
    </row>
    <row r="3205" spans="1:25" ht="13" x14ac:dyDescent="0.15">
      <c r="A3205" s="7"/>
      <c r="B3205" s="7"/>
      <c r="C3205" s="7"/>
      <c r="D3205" s="8"/>
      <c r="E3205" s="7"/>
      <c r="F3205" s="7"/>
      <c r="G3205" s="7"/>
      <c r="H3205" s="7"/>
      <c r="I3205" s="7"/>
      <c r="J3205" s="7"/>
      <c r="K3205" s="7"/>
      <c r="L3205" s="7"/>
      <c r="M3205" s="7"/>
      <c r="N3205" s="7"/>
      <c r="O3205" s="7"/>
      <c r="P3205" s="7"/>
      <c r="Q3205" s="7"/>
      <c r="R3205" s="7"/>
      <c r="S3205" s="7"/>
      <c r="T3205" s="7"/>
      <c r="U3205" s="7"/>
      <c r="V3205" s="7"/>
      <c r="W3205" s="7"/>
      <c r="X3205" s="7"/>
      <c r="Y3205" s="7"/>
    </row>
    <row r="3206" spans="1:25" ht="13" x14ac:dyDescent="0.15">
      <c r="A3206" s="7"/>
      <c r="B3206" s="7"/>
      <c r="C3206" s="7"/>
      <c r="D3206" s="8"/>
      <c r="E3206" s="7"/>
      <c r="F3206" s="7"/>
      <c r="G3206" s="7"/>
      <c r="H3206" s="7"/>
      <c r="I3206" s="7"/>
      <c r="J3206" s="7"/>
      <c r="K3206" s="7"/>
      <c r="L3206" s="7"/>
      <c r="M3206" s="7"/>
      <c r="N3206" s="7"/>
      <c r="O3206" s="7"/>
      <c r="P3206" s="7"/>
      <c r="Q3206" s="7"/>
      <c r="R3206" s="7"/>
      <c r="S3206" s="7"/>
      <c r="T3206" s="7"/>
      <c r="U3206" s="7"/>
      <c r="V3206" s="7"/>
      <c r="W3206" s="7"/>
      <c r="X3206" s="7"/>
      <c r="Y3206" s="7"/>
    </row>
    <row r="3207" spans="1:25" ht="13" x14ac:dyDescent="0.15">
      <c r="A3207" s="7"/>
      <c r="B3207" s="7"/>
      <c r="C3207" s="7"/>
      <c r="D3207" s="8"/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7"/>
      <c r="Q3207" s="7"/>
      <c r="R3207" s="7"/>
      <c r="S3207" s="7"/>
      <c r="T3207" s="7"/>
      <c r="U3207" s="7"/>
      <c r="V3207" s="7"/>
      <c r="W3207" s="7"/>
      <c r="X3207" s="7"/>
      <c r="Y3207" s="7"/>
    </row>
    <row r="3208" spans="1:25" ht="13" x14ac:dyDescent="0.15">
      <c r="A3208" s="7"/>
      <c r="B3208" s="7"/>
      <c r="C3208" s="7"/>
      <c r="D3208" s="8"/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7"/>
      <c r="P3208" s="7"/>
      <c r="Q3208" s="7"/>
      <c r="R3208" s="7"/>
      <c r="S3208" s="7"/>
      <c r="T3208" s="7"/>
      <c r="U3208" s="7"/>
      <c r="V3208" s="7"/>
      <c r="W3208" s="7"/>
      <c r="X3208" s="7"/>
      <c r="Y3208" s="7"/>
    </row>
    <row r="3209" spans="1:25" ht="13" x14ac:dyDescent="0.15">
      <c r="A3209" s="7"/>
      <c r="B3209" s="7"/>
      <c r="C3209" s="7"/>
      <c r="D3209" s="8"/>
      <c r="E3209" s="7"/>
      <c r="F3209" s="7"/>
      <c r="G3209" s="7"/>
      <c r="H3209" s="7"/>
      <c r="I3209" s="7"/>
      <c r="J3209" s="7"/>
      <c r="K3209" s="7"/>
      <c r="L3209" s="7"/>
      <c r="M3209" s="7"/>
      <c r="N3209" s="7"/>
      <c r="O3209" s="7"/>
      <c r="P3209" s="7"/>
      <c r="Q3209" s="7"/>
      <c r="R3209" s="7"/>
      <c r="S3209" s="7"/>
      <c r="T3209" s="7"/>
      <c r="U3209" s="7"/>
      <c r="V3209" s="7"/>
      <c r="W3209" s="7"/>
      <c r="X3209" s="7"/>
      <c r="Y3209" s="7"/>
    </row>
    <row r="3210" spans="1:25" ht="13" x14ac:dyDescent="0.15">
      <c r="A3210" s="7"/>
      <c r="B3210" s="7"/>
      <c r="C3210" s="7"/>
      <c r="D3210" s="8"/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7"/>
      <c r="P3210" s="7"/>
      <c r="Q3210" s="7"/>
      <c r="R3210" s="7"/>
      <c r="S3210" s="7"/>
      <c r="T3210" s="7"/>
      <c r="U3210" s="7"/>
      <c r="V3210" s="7"/>
      <c r="W3210" s="7"/>
      <c r="X3210" s="7"/>
      <c r="Y3210" s="7"/>
    </row>
    <row r="3211" spans="1:25" ht="13" x14ac:dyDescent="0.15">
      <c r="A3211" s="7"/>
      <c r="B3211" s="7"/>
      <c r="C3211" s="7"/>
      <c r="D3211" s="8"/>
      <c r="E3211" s="7"/>
      <c r="F3211" s="7"/>
      <c r="G3211" s="7"/>
      <c r="H3211" s="7"/>
      <c r="I3211" s="7"/>
      <c r="J3211" s="7"/>
      <c r="K3211" s="7"/>
      <c r="L3211" s="7"/>
      <c r="M3211" s="7"/>
      <c r="N3211" s="7"/>
      <c r="O3211" s="7"/>
      <c r="P3211" s="7"/>
      <c r="Q3211" s="7"/>
      <c r="R3211" s="7"/>
      <c r="S3211" s="7"/>
      <c r="T3211" s="7"/>
      <c r="U3211" s="7"/>
      <c r="V3211" s="7"/>
      <c r="W3211" s="7"/>
      <c r="X3211" s="7"/>
      <c r="Y3211" s="7"/>
    </row>
    <row r="3212" spans="1:25" ht="13" x14ac:dyDescent="0.15">
      <c r="A3212" s="7"/>
      <c r="B3212" s="7"/>
      <c r="C3212" s="7"/>
      <c r="D3212" s="8"/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7"/>
      <c r="P3212" s="7"/>
      <c r="Q3212" s="7"/>
      <c r="R3212" s="7"/>
      <c r="S3212" s="7"/>
      <c r="T3212" s="7"/>
      <c r="U3212" s="7"/>
      <c r="V3212" s="7"/>
      <c r="W3212" s="7"/>
      <c r="X3212" s="7"/>
      <c r="Y3212" s="7"/>
    </row>
    <row r="3213" spans="1:25" ht="13" x14ac:dyDescent="0.15">
      <c r="A3213" s="7"/>
      <c r="B3213" s="7"/>
      <c r="C3213" s="7"/>
      <c r="D3213" s="8"/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7"/>
      <c r="P3213" s="7"/>
      <c r="Q3213" s="7"/>
      <c r="R3213" s="7"/>
      <c r="S3213" s="7"/>
      <c r="T3213" s="7"/>
      <c r="U3213" s="7"/>
      <c r="V3213" s="7"/>
      <c r="W3213" s="7"/>
      <c r="X3213" s="7"/>
      <c r="Y3213" s="7"/>
    </row>
    <row r="3214" spans="1:25" ht="13" x14ac:dyDescent="0.15">
      <c r="A3214" s="7"/>
      <c r="B3214" s="7"/>
      <c r="C3214" s="7"/>
      <c r="D3214" s="8"/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7"/>
      <c r="P3214" s="7"/>
      <c r="Q3214" s="7"/>
      <c r="R3214" s="7"/>
      <c r="S3214" s="7"/>
      <c r="T3214" s="7"/>
      <c r="U3214" s="7"/>
      <c r="V3214" s="7"/>
      <c r="W3214" s="7"/>
      <c r="X3214" s="7"/>
      <c r="Y3214" s="7"/>
    </row>
    <row r="3215" spans="1:25" ht="13" x14ac:dyDescent="0.15">
      <c r="A3215" s="7"/>
      <c r="B3215" s="7"/>
      <c r="C3215" s="7"/>
      <c r="D3215" s="8"/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7"/>
      <c r="P3215" s="7"/>
      <c r="Q3215" s="7"/>
      <c r="R3215" s="7"/>
      <c r="S3215" s="7"/>
      <c r="T3215" s="7"/>
      <c r="U3215" s="7"/>
      <c r="V3215" s="7"/>
      <c r="W3215" s="7"/>
      <c r="X3215" s="7"/>
      <c r="Y3215" s="7"/>
    </row>
    <row r="3216" spans="1:25" ht="13" x14ac:dyDescent="0.15">
      <c r="A3216" s="7"/>
      <c r="B3216" s="7"/>
      <c r="C3216" s="7"/>
      <c r="D3216" s="8"/>
      <c r="E3216" s="7"/>
      <c r="F3216" s="7"/>
      <c r="G3216" s="7"/>
      <c r="H3216" s="7"/>
      <c r="I3216" s="7"/>
      <c r="J3216" s="7"/>
      <c r="K3216" s="7"/>
      <c r="L3216" s="7"/>
      <c r="M3216" s="7"/>
      <c r="N3216" s="7"/>
      <c r="O3216" s="7"/>
      <c r="P3216" s="7"/>
      <c r="Q3216" s="7"/>
      <c r="R3216" s="7"/>
      <c r="S3216" s="7"/>
      <c r="T3216" s="7"/>
      <c r="U3216" s="7"/>
      <c r="V3216" s="7"/>
      <c r="W3216" s="7"/>
      <c r="X3216" s="7"/>
      <c r="Y3216" s="7"/>
    </row>
    <row r="3217" spans="1:25" ht="13" x14ac:dyDescent="0.15">
      <c r="A3217" s="7"/>
      <c r="B3217" s="7"/>
      <c r="C3217" s="7"/>
      <c r="D3217" s="8"/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7"/>
      <c r="P3217" s="7"/>
      <c r="Q3217" s="7"/>
      <c r="R3217" s="7"/>
      <c r="S3217" s="7"/>
      <c r="T3217" s="7"/>
      <c r="U3217" s="7"/>
      <c r="V3217" s="7"/>
      <c r="W3217" s="7"/>
      <c r="X3217" s="7"/>
      <c r="Y3217" s="7"/>
    </row>
    <row r="3218" spans="1:25" ht="13" x14ac:dyDescent="0.15">
      <c r="A3218" s="7"/>
      <c r="B3218" s="7"/>
      <c r="C3218" s="7"/>
      <c r="D3218" s="8"/>
      <c r="E3218" s="7"/>
      <c r="F3218" s="7"/>
      <c r="G3218" s="7"/>
      <c r="H3218" s="7"/>
      <c r="I3218" s="7"/>
      <c r="J3218" s="7"/>
      <c r="K3218" s="7"/>
      <c r="L3218" s="7"/>
      <c r="M3218" s="7"/>
      <c r="N3218" s="7"/>
      <c r="O3218" s="7"/>
      <c r="P3218" s="7"/>
      <c r="Q3218" s="7"/>
      <c r="R3218" s="7"/>
      <c r="S3218" s="7"/>
      <c r="T3218" s="7"/>
      <c r="U3218" s="7"/>
      <c r="V3218" s="7"/>
      <c r="W3218" s="7"/>
      <c r="X3218" s="7"/>
      <c r="Y3218" s="7"/>
    </row>
    <row r="3219" spans="1:25" ht="13" x14ac:dyDescent="0.15">
      <c r="A3219" s="7"/>
      <c r="B3219" s="7"/>
      <c r="C3219" s="7"/>
      <c r="D3219" s="8"/>
      <c r="E3219" s="7"/>
      <c r="F3219" s="7"/>
      <c r="G3219" s="7"/>
      <c r="H3219" s="7"/>
      <c r="I3219" s="7"/>
      <c r="J3219" s="7"/>
      <c r="K3219" s="7"/>
      <c r="L3219" s="7"/>
      <c r="M3219" s="7"/>
      <c r="N3219" s="7"/>
      <c r="O3219" s="7"/>
      <c r="P3219" s="7"/>
      <c r="Q3219" s="7"/>
      <c r="R3219" s="7"/>
      <c r="S3219" s="7"/>
      <c r="T3219" s="7"/>
      <c r="U3219" s="7"/>
      <c r="V3219" s="7"/>
      <c r="W3219" s="7"/>
      <c r="X3219" s="7"/>
      <c r="Y3219" s="7"/>
    </row>
    <row r="3220" spans="1:25" ht="13" x14ac:dyDescent="0.15">
      <c r="A3220" s="7"/>
      <c r="B3220" s="7"/>
      <c r="C3220" s="7"/>
      <c r="D3220" s="8"/>
      <c r="E3220" s="7"/>
      <c r="F3220" s="7"/>
      <c r="G3220" s="7"/>
      <c r="H3220" s="7"/>
      <c r="I3220" s="7"/>
      <c r="J3220" s="7"/>
      <c r="K3220" s="7"/>
      <c r="L3220" s="7"/>
      <c r="M3220" s="7"/>
      <c r="N3220" s="7"/>
      <c r="O3220" s="7"/>
      <c r="P3220" s="7"/>
      <c r="Q3220" s="7"/>
      <c r="R3220" s="7"/>
      <c r="S3220" s="7"/>
      <c r="T3220" s="7"/>
      <c r="U3220" s="7"/>
      <c r="V3220" s="7"/>
      <c r="W3220" s="7"/>
      <c r="X3220" s="7"/>
      <c r="Y3220" s="7"/>
    </row>
    <row r="3221" spans="1:25" ht="13" x14ac:dyDescent="0.15">
      <c r="A3221" s="7"/>
      <c r="B3221" s="7"/>
      <c r="C3221" s="7"/>
      <c r="D3221" s="8"/>
      <c r="E3221" s="7"/>
      <c r="F3221" s="7"/>
      <c r="G3221" s="7"/>
      <c r="H3221" s="7"/>
      <c r="I3221" s="7"/>
      <c r="J3221" s="7"/>
      <c r="K3221" s="7"/>
      <c r="L3221" s="7"/>
      <c r="M3221" s="7"/>
      <c r="N3221" s="7"/>
      <c r="O3221" s="7"/>
      <c r="P3221" s="7"/>
      <c r="Q3221" s="7"/>
      <c r="R3221" s="7"/>
      <c r="S3221" s="7"/>
      <c r="T3221" s="7"/>
      <c r="U3221" s="7"/>
      <c r="V3221" s="7"/>
      <c r="W3221" s="7"/>
      <c r="X3221" s="7"/>
      <c r="Y3221" s="7"/>
    </row>
    <row r="3222" spans="1:25" ht="13" x14ac:dyDescent="0.15">
      <c r="A3222" s="7"/>
      <c r="B3222" s="7"/>
      <c r="C3222" s="7"/>
      <c r="D3222" s="8"/>
      <c r="E3222" s="7"/>
      <c r="F3222" s="7"/>
      <c r="G3222" s="7"/>
      <c r="H3222" s="7"/>
      <c r="I3222" s="7"/>
      <c r="J3222" s="7"/>
      <c r="K3222" s="7"/>
      <c r="L3222" s="7"/>
      <c r="M3222" s="7"/>
      <c r="N3222" s="7"/>
      <c r="O3222" s="7"/>
      <c r="P3222" s="7"/>
      <c r="Q3222" s="7"/>
      <c r="R3222" s="7"/>
      <c r="S3222" s="7"/>
      <c r="T3222" s="7"/>
      <c r="U3222" s="7"/>
      <c r="V3222" s="7"/>
      <c r="W3222" s="7"/>
      <c r="X3222" s="7"/>
      <c r="Y3222" s="7"/>
    </row>
    <row r="3223" spans="1:25" ht="13" x14ac:dyDescent="0.15">
      <c r="A3223" s="7"/>
      <c r="B3223" s="7"/>
      <c r="C3223" s="7"/>
      <c r="D3223" s="8"/>
      <c r="E3223" s="7"/>
      <c r="F3223" s="7"/>
      <c r="G3223" s="7"/>
      <c r="H3223" s="7"/>
      <c r="I3223" s="7"/>
      <c r="J3223" s="7"/>
      <c r="K3223" s="7"/>
      <c r="L3223" s="7"/>
      <c r="M3223" s="7"/>
      <c r="N3223" s="7"/>
      <c r="O3223" s="7"/>
      <c r="P3223" s="7"/>
      <c r="Q3223" s="7"/>
      <c r="R3223" s="7"/>
      <c r="S3223" s="7"/>
      <c r="T3223" s="7"/>
      <c r="U3223" s="7"/>
      <c r="V3223" s="7"/>
      <c r="W3223" s="7"/>
      <c r="X3223" s="7"/>
      <c r="Y3223" s="7"/>
    </row>
    <row r="3224" spans="1:25" ht="13" x14ac:dyDescent="0.15">
      <c r="A3224" s="7"/>
      <c r="B3224" s="7"/>
      <c r="C3224" s="7"/>
      <c r="D3224" s="8"/>
      <c r="E3224" s="7"/>
      <c r="F3224" s="7"/>
      <c r="G3224" s="7"/>
      <c r="H3224" s="7"/>
      <c r="I3224" s="7"/>
      <c r="J3224" s="7"/>
      <c r="K3224" s="7"/>
      <c r="L3224" s="7"/>
      <c r="M3224" s="7"/>
      <c r="N3224" s="7"/>
      <c r="O3224" s="7"/>
      <c r="P3224" s="7"/>
      <c r="Q3224" s="7"/>
      <c r="R3224" s="7"/>
      <c r="S3224" s="7"/>
      <c r="T3224" s="7"/>
      <c r="U3224" s="7"/>
      <c r="V3224" s="7"/>
      <c r="W3224" s="7"/>
      <c r="X3224" s="7"/>
      <c r="Y3224" s="7"/>
    </row>
    <row r="3225" spans="1:25" ht="13" x14ac:dyDescent="0.15">
      <c r="A3225" s="7"/>
      <c r="B3225" s="7"/>
      <c r="C3225" s="7"/>
      <c r="D3225" s="8"/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7"/>
      <c r="P3225" s="7"/>
      <c r="Q3225" s="7"/>
      <c r="R3225" s="7"/>
      <c r="S3225" s="7"/>
      <c r="T3225" s="7"/>
      <c r="U3225" s="7"/>
      <c r="V3225" s="7"/>
      <c r="W3225" s="7"/>
      <c r="X3225" s="7"/>
      <c r="Y3225" s="7"/>
    </row>
    <row r="3226" spans="1:25" ht="13" x14ac:dyDescent="0.15">
      <c r="A3226" s="7"/>
      <c r="B3226" s="7"/>
      <c r="C3226" s="7"/>
      <c r="D3226" s="8"/>
      <c r="E3226" s="7"/>
      <c r="F3226" s="7"/>
      <c r="G3226" s="7"/>
      <c r="H3226" s="7"/>
      <c r="I3226" s="7"/>
      <c r="J3226" s="7"/>
      <c r="K3226" s="7"/>
      <c r="L3226" s="7"/>
      <c r="M3226" s="7"/>
      <c r="N3226" s="7"/>
      <c r="O3226" s="7"/>
      <c r="P3226" s="7"/>
      <c r="Q3226" s="7"/>
      <c r="R3226" s="7"/>
      <c r="S3226" s="7"/>
      <c r="T3226" s="7"/>
      <c r="U3226" s="7"/>
      <c r="V3226" s="7"/>
      <c r="W3226" s="7"/>
      <c r="X3226" s="7"/>
      <c r="Y3226" s="7"/>
    </row>
    <row r="3227" spans="1:25" ht="13" x14ac:dyDescent="0.15">
      <c r="A3227" s="7"/>
      <c r="B3227" s="7"/>
      <c r="C3227" s="7"/>
      <c r="D3227" s="8"/>
      <c r="E3227" s="7"/>
      <c r="F3227" s="7"/>
      <c r="G3227" s="7"/>
      <c r="H3227" s="7"/>
      <c r="I3227" s="7"/>
      <c r="J3227" s="7"/>
      <c r="K3227" s="7"/>
      <c r="L3227" s="7"/>
      <c r="M3227" s="7"/>
      <c r="N3227" s="7"/>
      <c r="O3227" s="7"/>
      <c r="P3227" s="7"/>
      <c r="Q3227" s="7"/>
      <c r="R3227" s="7"/>
      <c r="S3227" s="7"/>
      <c r="T3227" s="7"/>
      <c r="U3227" s="7"/>
      <c r="V3227" s="7"/>
      <c r="W3227" s="7"/>
      <c r="X3227" s="7"/>
      <c r="Y3227" s="7"/>
    </row>
    <row r="3228" spans="1:25" ht="13" x14ac:dyDescent="0.15">
      <c r="A3228" s="7"/>
      <c r="B3228" s="7"/>
      <c r="C3228" s="7"/>
      <c r="D3228" s="8"/>
      <c r="E3228" s="7"/>
      <c r="F3228" s="7"/>
      <c r="G3228" s="7"/>
      <c r="H3228" s="7"/>
      <c r="I3228" s="7"/>
      <c r="J3228" s="7"/>
      <c r="K3228" s="7"/>
      <c r="L3228" s="7"/>
      <c r="M3228" s="7"/>
      <c r="N3228" s="7"/>
      <c r="O3228" s="7"/>
      <c r="P3228" s="7"/>
      <c r="Q3228" s="7"/>
      <c r="R3228" s="7"/>
      <c r="S3228" s="7"/>
      <c r="T3228" s="7"/>
      <c r="U3228" s="7"/>
      <c r="V3228" s="7"/>
      <c r="W3228" s="7"/>
      <c r="X3228" s="7"/>
      <c r="Y3228" s="7"/>
    </row>
    <row r="3229" spans="1:25" ht="13" x14ac:dyDescent="0.15">
      <c r="A3229" s="7"/>
      <c r="B3229" s="7"/>
      <c r="C3229" s="7"/>
      <c r="D3229" s="8"/>
      <c r="E3229" s="7"/>
      <c r="F3229" s="7"/>
      <c r="G3229" s="7"/>
      <c r="H3229" s="7"/>
      <c r="I3229" s="7"/>
      <c r="J3229" s="7"/>
      <c r="K3229" s="7"/>
      <c r="L3229" s="7"/>
      <c r="M3229" s="7"/>
      <c r="N3229" s="7"/>
      <c r="O3229" s="7"/>
      <c r="P3229" s="7"/>
      <c r="Q3229" s="7"/>
      <c r="R3229" s="7"/>
      <c r="S3229" s="7"/>
      <c r="T3229" s="7"/>
      <c r="U3229" s="7"/>
      <c r="V3229" s="7"/>
      <c r="W3229" s="7"/>
      <c r="X3229" s="7"/>
      <c r="Y3229" s="7"/>
    </row>
    <row r="3230" spans="1:25" ht="13" x14ac:dyDescent="0.15">
      <c r="A3230" s="7"/>
      <c r="B3230" s="7"/>
      <c r="C3230" s="7"/>
      <c r="D3230" s="8"/>
      <c r="E3230" s="7"/>
      <c r="F3230" s="7"/>
      <c r="G3230" s="7"/>
      <c r="H3230" s="7"/>
      <c r="I3230" s="7"/>
      <c r="J3230" s="7"/>
      <c r="K3230" s="7"/>
      <c r="L3230" s="7"/>
      <c r="M3230" s="7"/>
      <c r="N3230" s="7"/>
      <c r="O3230" s="7"/>
      <c r="P3230" s="7"/>
      <c r="Q3230" s="7"/>
      <c r="R3230" s="7"/>
      <c r="S3230" s="7"/>
      <c r="T3230" s="7"/>
      <c r="U3230" s="7"/>
      <c r="V3230" s="7"/>
      <c r="W3230" s="7"/>
      <c r="X3230" s="7"/>
      <c r="Y3230" s="7"/>
    </row>
    <row r="3231" spans="1:25" ht="13" x14ac:dyDescent="0.15">
      <c r="A3231" s="7"/>
      <c r="B3231" s="7"/>
      <c r="C3231" s="7"/>
      <c r="D3231" s="8"/>
      <c r="E3231" s="7"/>
      <c r="F3231" s="7"/>
      <c r="G3231" s="7"/>
      <c r="H3231" s="7"/>
      <c r="I3231" s="7"/>
      <c r="J3231" s="7"/>
      <c r="K3231" s="7"/>
      <c r="L3231" s="7"/>
      <c r="M3231" s="7"/>
      <c r="N3231" s="7"/>
      <c r="O3231" s="7"/>
      <c r="P3231" s="7"/>
      <c r="Q3231" s="7"/>
      <c r="R3231" s="7"/>
      <c r="S3231" s="7"/>
      <c r="T3231" s="7"/>
      <c r="U3231" s="7"/>
      <c r="V3231" s="7"/>
      <c r="W3231" s="7"/>
      <c r="X3231" s="7"/>
      <c r="Y3231" s="7"/>
    </row>
    <row r="3232" spans="1:25" ht="13" x14ac:dyDescent="0.15">
      <c r="A3232" s="7"/>
      <c r="B3232" s="7"/>
      <c r="C3232" s="7"/>
      <c r="D3232" s="8"/>
      <c r="E3232" s="7"/>
      <c r="F3232" s="7"/>
      <c r="G3232" s="7"/>
      <c r="H3232" s="7"/>
      <c r="I3232" s="7"/>
      <c r="J3232" s="7"/>
      <c r="K3232" s="7"/>
      <c r="L3232" s="7"/>
      <c r="M3232" s="7"/>
      <c r="N3232" s="7"/>
      <c r="O3232" s="7"/>
      <c r="P3232" s="7"/>
      <c r="Q3232" s="7"/>
      <c r="R3232" s="7"/>
      <c r="S3232" s="7"/>
      <c r="T3232" s="7"/>
      <c r="U3232" s="7"/>
      <c r="V3232" s="7"/>
      <c r="W3232" s="7"/>
      <c r="X3232" s="7"/>
      <c r="Y3232" s="7"/>
    </row>
    <row r="3233" spans="1:25" ht="13" x14ac:dyDescent="0.15">
      <c r="A3233" s="7"/>
      <c r="B3233" s="7"/>
      <c r="C3233" s="7"/>
      <c r="D3233" s="8"/>
      <c r="E3233" s="7"/>
      <c r="F3233" s="7"/>
      <c r="G3233" s="7"/>
      <c r="H3233" s="7"/>
      <c r="I3233" s="7"/>
      <c r="J3233" s="7"/>
      <c r="K3233" s="7"/>
      <c r="L3233" s="7"/>
      <c r="M3233" s="7"/>
      <c r="N3233" s="7"/>
      <c r="O3233" s="7"/>
      <c r="P3233" s="7"/>
      <c r="Q3233" s="7"/>
      <c r="R3233" s="7"/>
      <c r="S3233" s="7"/>
      <c r="T3233" s="7"/>
      <c r="U3233" s="7"/>
      <c r="V3233" s="7"/>
      <c r="W3233" s="7"/>
      <c r="X3233" s="7"/>
      <c r="Y3233" s="7"/>
    </row>
    <row r="3234" spans="1:25" ht="13" x14ac:dyDescent="0.15">
      <c r="A3234" s="7"/>
      <c r="B3234" s="7"/>
      <c r="C3234" s="7"/>
      <c r="D3234" s="8"/>
      <c r="E3234" s="7"/>
      <c r="F3234" s="7"/>
      <c r="G3234" s="7"/>
      <c r="H3234" s="7"/>
      <c r="I3234" s="7"/>
      <c r="J3234" s="7"/>
      <c r="K3234" s="7"/>
      <c r="L3234" s="7"/>
      <c r="M3234" s="7"/>
      <c r="N3234" s="7"/>
      <c r="O3234" s="7"/>
      <c r="P3234" s="7"/>
      <c r="Q3234" s="7"/>
      <c r="R3234" s="7"/>
      <c r="S3234" s="7"/>
      <c r="T3234" s="7"/>
      <c r="U3234" s="7"/>
      <c r="V3234" s="7"/>
      <c r="W3234" s="7"/>
      <c r="X3234" s="7"/>
      <c r="Y3234" s="7"/>
    </row>
    <row r="3235" spans="1:25" ht="13" x14ac:dyDescent="0.15">
      <c r="A3235" s="7"/>
      <c r="B3235" s="7"/>
      <c r="C3235" s="7"/>
      <c r="D3235" s="8"/>
      <c r="E3235" s="7"/>
      <c r="F3235" s="7"/>
      <c r="G3235" s="7"/>
      <c r="H3235" s="7"/>
      <c r="I3235" s="7"/>
      <c r="J3235" s="7"/>
      <c r="K3235" s="7"/>
      <c r="L3235" s="7"/>
      <c r="M3235" s="7"/>
      <c r="N3235" s="7"/>
      <c r="O3235" s="7"/>
      <c r="P3235" s="7"/>
      <c r="Q3235" s="7"/>
      <c r="R3235" s="7"/>
      <c r="S3235" s="7"/>
      <c r="T3235" s="7"/>
      <c r="U3235" s="7"/>
      <c r="V3235" s="7"/>
      <c r="W3235" s="7"/>
      <c r="X3235" s="7"/>
      <c r="Y3235" s="7"/>
    </row>
    <row r="3236" spans="1:25" ht="13" x14ac:dyDescent="0.15">
      <c r="A3236" s="7"/>
      <c r="B3236" s="7"/>
      <c r="C3236" s="7"/>
      <c r="D3236" s="8"/>
      <c r="E3236" s="7"/>
      <c r="F3236" s="7"/>
      <c r="G3236" s="7"/>
      <c r="H3236" s="7"/>
      <c r="I3236" s="7"/>
      <c r="J3236" s="7"/>
      <c r="K3236" s="7"/>
      <c r="L3236" s="7"/>
      <c r="M3236" s="7"/>
      <c r="N3236" s="7"/>
      <c r="O3236" s="7"/>
      <c r="P3236" s="7"/>
      <c r="Q3236" s="7"/>
      <c r="R3236" s="7"/>
      <c r="S3236" s="7"/>
      <c r="T3236" s="7"/>
      <c r="U3236" s="7"/>
      <c r="V3236" s="7"/>
      <c r="W3236" s="7"/>
      <c r="X3236" s="7"/>
      <c r="Y3236" s="7"/>
    </row>
    <row r="3237" spans="1:25" ht="13" x14ac:dyDescent="0.15">
      <c r="A3237" s="7"/>
      <c r="B3237" s="7"/>
      <c r="C3237" s="7"/>
      <c r="D3237" s="8"/>
      <c r="E3237" s="7"/>
      <c r="F3237" s="7"/>
      <c r="G3237" s="7"/>
      <c r="H3237" s="7"/>
      <c r="I3237" s="7"/>
      <c r="J3237" s="7"/>
      <c r="K3237" s="7"/>
      <c r="L3237" s="7"/>
      <c r="M3237" s="7"/>
      <c r="N3237" s="7"/>
      <c r="O3237" s="7"/>
      <c r="P3237" s="7"/>
      <c r="Q3237" s="7"/>
      <c r="R3237" s="7"/>
      <c r="S3237" s="7"/>
      <c r="T3237" s="7"/>
      <c r="U3237" s="7"/>
      <c r="V3237" s="7"/>
      <c r="W3237" s="7"/>
      <c r="X3237" s="7"/>
      <c r="Y3237" s="7"/>
    </row>
    <row r="3238" spans="1:25" ht="13" x14ac:dyDescent="0.15">
      <c r="A3238" s="7"/>
      <c r="B3238" s="7"/>
      <c r="C3238" s="7"/>
      <c r="D3238" s="8"/>
      <c r="E3238" s="7"/>
      <c r="F3238" s="7"/>
      <c r="G3238" s="7"/>
      <c r="H3238" s="7"/>
      <c r="I3238" s="7"/>
      <c r="J3238" s="7"/>
      <c r="K3238" s="7"/>
      <c r="L3238" s="7"/>
      <c r="M3238" s="7"/>
      <c r="N3238" s="7"/>
      <c r="O3238" s="7"/>
      <c r="P3238" s="7"/>
      <c r="Q3238" s="7"/>
      <c r="R3238" s="7"/>
      <c r="S3238" s="7"/>
      <c r="T3238" s="7"/>
      <c r="U3238" s="7"/>
      <c r="V3238" s="7"/>
      <c r="W3238" s="7"/>
      <c r="X3238" s="7"/>
      <c r="Y3238" s="7"/>
    </row>
    <row r="3239" spans="1:25" ht="13" x14ac:dyDescent="0.15">
      <c r="A3239" s="7"/>
      <c r="B3239" s="7"/>
      <c r="C3239" s="7"/>
      <c r="D3239" s="8"/>
      <c r="E3239" s="7"/>
      <c r="F3239" s="7"/>
      <c r="G3239" s="7"/>
      <c r="H3239" s="7"/>
      <c r="I3239" s="7"/>
      <c r="J3239" s="7"/>
      <c r="K3239" s="7"/>
      <c r="L3239" s="7"/>
      <c r="M3239" s="7"/>
      <c r="N3239" s="7"/>
      <c r="O3239" s="7"/>
      <c r="P3239" s="7"/>
      <c r="Q3239" s="7"/>
      <c r="R3239" s="7"/>
      <c r="S3239" s="7"/>
      <c r="T3239" s="7"/>
      <c r="U3239" s="7"/>
      <c r="V3239" s="7"/>
      <c r="W3239" s="7"/>
      <c r="X3239" s="7"/>
      <c r="Y3239" s="7"/>
    </row>
    <row r="3240" spans="1:25" ht="13" x14ac:dyDescent="0.15">
      <c r="A3240" s="7"/>
      <c r="B3240" s="7"/>
      <c r="C3240" s="7"/>
      <c r="D3240" s="8"/>
      <c r="E3240" s="7"/>
      <c r="F3240" s="7"/>
      <c r="G3240" s="7"/>
      <c r="H3240" s="7"/>
      <c r="I3240" s="7"/>
      <c r="J3240" s="7"/>
      <c r="K3240" s="7"/>
      <c r="L3240" s="7"/>
      <c r="M3240" s="7"/>
      <c r="N3240" s="7"/>
      <c r="O3240" s="7"/>
      <c r="P3240" s="7"/>
      <c r="Q3240" s="7"/>
      <c r="R3240" s="7"/>
      <c r="S3240" s="7"/>
      <c r="T3240" s="7"/>
      <c r="U3240" s="7"/>
      <c r="V3240" s="7"/>
      <c r="W3240" s="7"/>
      <c r="X3240" s="7"/>
      <c r="Y3240" s="7"/>
    </row>
    <row r="3241" spans="1:25" ht="13" x14ac:dyDescent="0.15">
      <c r="A3241" s="7"/>
      <c r="B3241" s="7"/>
      <c r="C3241" s="7"/>
      <c r="D3241" s="8"/>
      <c r="E3241" s="7"/>
      <c r="F3241" s="7"/>
      <c r="G3241" s="7"/>
      <c r="H3241" s="7"/>
      <c r="I3241" s="7"/>
      <c r="J3241" s="7"/>
      <c r="K3241" s="7"/>
      <c r="L3241" s="7"/>
      <c r="M3241" s="7"/>
      <c r="N3241" s="7"/>
      <c r="O3241" s="7"/>
      <c r="P3241" s="7"/>
      <c r="Q3241" s="7"/>
      <c r="R3241" s="7"/>
      <c r="S3241" s="7"/>
      <c r="T3241" s="7"/>
      <c r="U3241" s="7"/>
      <c r="V3241" s="7"/>
      <c r="W3241" s="7"/>
      <c r="X3241" s="7"/>
      <c r="Y3241" s="7"/>
    </row>
    <row r="3242" spans="1:25" ht="13" x14ac:dyDescent="0.15">
      <c r="A3242" s="7"/>
      <c r="B3242" s="7"/>
      <c r="C3242" s="7"/>
      <c r="D3242" s="8"/>
      <c r="E3242" s="7"/>
      <c r="F3242" s="7"/>
      <c r="G3242" s="7"/>
      <c r="H3242" s="7"/>
      <c r="I3242" s="7"/>
      <c r="J3242" s="7"/>
      <c r="K3242" s="7"/>
      <c r="L3242" s="7"/>
      <c r="M3242" s="7"/>
      <c r="N3242" s="7"/>
      <c r="O3242" s="7"/>
      <c r="P3242" s="7"/>
      <c r="Q3242" s="7"/>
      <c r="R3242" s="7"/>
      <c r="S3242" s="7"/>
      <c r="T3242" s="7"/>
      <c r="U3242" s="7"/>
      <c r="V3242" s="7"/>
      <c r="W3242" s="7"/>
      <c r="X3242" s="7"/>
      <c r="Y3242" s="7"/>
    </row>
    <row r="3243" spans="1:25" ht="13" x14ac:dyDescent="0.15">
      <c r="A3243" s="7"/>
      <c r="B3243" s="7"/>
      <c r="C3243" s="7"/>
      <c r="D3243" s="8"/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7"/>
      <c r="P3243" s="7"/>
      <c r="Q3243" s="7"/>
      <c r="R3243" s="7"/>
      <c r="S3243" s="7"/>
      <c r="T3243" s="7"/>
      <c r="U3243" s="7"/>
      <c r="V3243" s="7"/>
      <c r="W3243" s="7"/>
      <c r="X3243" s="7"/>
      <c r="Y3243" s="7"/>
    </row>
    <row r="3244" spans="1:25" ht="13" x14ac:dyDescent="0.15">
      <c r="A3244" s="7"/>
      <c r="B3244" s="7"/>
      <c r="C3244" s="7"/>
      <c r="D3244" s="8"/>
      <c r="E3244" s="7"/>
      <c r="F3244" s="7"/>
      <c r="G3244" s="7"/>
      <c r="H3244" s="7"/>
      <c r="I3244" s="7"/>
      <c r="J3244" s="7"/>
      <c r="K3244" s="7"/>
      <c r="L3244" s="7"/>
      <c r="M3244" s="7"/>
      <c r="N3244" s="7"/>
      <c r="O3244" s="7"/>
      <c r="P3244" s="7"/>
      <c r="Q3244" s="7"/>
      <c r="R3244" s="7"/>
      <c r="S3244" s="7"/>
      <c r="T3244" s="7"/>
      <c r="U3244" s="7"/>
      <c r="V3244" s="7"/>
      <c r="W3244" s="7"/>
      <c r="X3244" s="7"/>
      <c r="Y3244" s="7"/>
    </row>
    <row r="3245" spans="1:25" ht="13" x14ac:dyDescent="0.15">
      <c r="A3245" s="7"/>
      <c r="B3245" s="7"/>
      <c r="C3245" s="7"/>
      <c r="D3245" s="8"/>
      <c r="E3245" s="7"/>
      <c r="F3245" s="7"/>
      <c r="G3245" s="7"/>
      <c r="H3245" s="7"/>
      <c r="I3245" s="7"/>
      <c r="J3245" s="7"/>
      <c r="K3245" s="7"/>
      <c r="L3245" s="7"/>
      <c r="M3245" s="7"/>
      <c r="N3245" s="7"/>
      <c r="O3245" s="7"/>
      <c r="P3245" s="7"/>
      <c r="Q3245" s="7"/>
      <c r="R3245" s="7"/>
      <c r="S3245" s="7"/>
      <c r="T3245" s="7"/>
      <c r="U3245" s="7"/>
      <c r="V3245" s="7"/>
      <c r="W3245" s="7"/>
      <c r="X3245" s="7"/>
      <c r="Y3245" s="7"/>
    </row>
    <row r="3246" spans="1:25" ht="13" x14ac:dyDescent="0.15">
      <c r="A3246" s="7"/>
      <c r="B3246" s="7"/>
      <c r="C3246" s="7"/>
      <c r="D3246" s="8"/>
      <c r="E3246" s="7"/>
      <c r="F3246" s="7"/>
      <c r="G3246" s="7"/>
      <c r="H3246" s="7"/>
      <c r="I3246" s="7"/>
      <c r="J3246" s="7"/>
      <c r="K3246" s="7"/>
      <c r="L3246" s="7"/>
      <c r="M3246" s="7"/>
      <c r="N3246" s="7"/>
      <c r="O3246" s="7"/>
      <c r="P3246" s="7"/>
      <c r="Q3246" s="7"/>
      <c r="R3246" s="7"/>
      <c r="S3246" s="7"/>
      <c r="T3246" s="7"/>
      <c r="U3246" s="7"/>
      <c r="V3246" s="7"/>
      <c r="W3246" s="7"/>
      <c r="X3246" s="7"/>
      <c r="Y3246" s="7"/>
    </row>
    <row r="3247" spans="1:25" ht="13" x14ac:dyDescent="0.15">
      <c r="A3247" s="7"/>
      <c r="B3247" s="7"/>
      <c r="C3247" s="7"/>
      <c r="D3247" s="8"/>
      <c r="E3247" s="7"/>
      <c r="F3247" s="7"/>
      <c r="G3247" s="7"/>
      <c r="H3247" s="7"/>
      <c r="I3247" s="7"/>
      <c r="J3247" s="7"/>
      <c r="K3247" s="7"/>
      <c r="L3247" s="7"/>
      <c r="M3247" s="7"/>
      <c r="N3247" s="7"/>
      <c r="O3247" s="7"/>
      <c r="P3247" s="7"/>
      <c r="Q3247" s="7"/>
      <c r="R3247" s="7"/>
      <c r="S3247" s="7"/>
      <c r="T3247" s="7"/>
      <c r="U3247" s="7"/>
      <c r="V3247" s="7"/>
      <c r="W3247" s="7"/>
      <c r="X3247" s="7"/>
      <c r="Y3247" s="7"/>
    </row>
    <row r="3248" spans="1:25" ht="13" x14ac:dyDescent="0.15">
      <c r="A3248" s="7"/>
      <c r="B3248" s="7"/>
      <c r="C3248" s="7"/>
      <c r="D3248" s="8"/>
      <c r="E3248" s="7"/>
      <c r="F3248" s="7"/>
      <c r="G3248" s="7"/>
      <c r="H3248" s="7"/>
      <c r="I3248" s="7"/>
      <c r="J3248" s="7"/>
      <c r="K3248" s="7"/>
      <c r="L3248" s="7"/>
      <c r="M3248" s="7"/>
      <c r="N3248" s="7"/>
      <c r="O3248" s="7"/>
      <c r="P3248" s="7"/>
      <c r="Q3248" s="7"/>
      <c r="R3248" s="7"/>
      <c r="S3248" s="7"/>
      <c r="T3248" s="7"/>
      <c r="U3248" s="7"/>
      <c r="V3248" s="7"/>
      <c r="W3248" s="7"/>
      <c r="X3248" s="7"/>
      <c r="Y3248" s="7"/>
    </row>
    <row r="3249" spans="1:25" ht="13" x14ac:dyDescent="0.15">
      <c r="A3249" s="7"/>
      <c r="B3249" s="7"/>
      <c r="C3249" s="7"/>
      <c r="D3249" s="8"/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7"/>
      <c r="P3249" s="7"/>
      <c r="Q3249" s="7"/>
      <c r="R3249" s="7"/>
      <c r="S3249" s="7"/>
      <c r="T3249" s="7"/>
      <c r="U3249" s="7"/>
      <c r="V3249" s="7"/>
      <c r="W3249" s="7"/>
      <c r="X3249" s="7"/>
      <c r="Y3249" s="7"/>
    </row>
    <row r="3250" spans="1:25" ht="13" x14ac:dyDescent="0.15">
      <c r="A3250" s="7"/>
      <c r="B3250" s="7"/>
      <c r="C3250" s="7"/>
      <c r="D3250" s="8"/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7"/>
      <c r="Q3250" s="7"/>
      <c r="R3250" s="7"/>
      <c r="S3250" s="7"/>
      <c r="T3250" s="7"/>
      <c r="U3250" s="7"/>
      <c r="V3250" s="7"/>
      <c r="W3250" s="7"/>
      <c r="X3250" s="7"/>
      <c r="Y3250" s="7"/>
    </row>
    <row r="3251" spans="1:25" ht="13" x14ac:dyDescent="0.15">
      <c r="A3251" s="7"/>
      <c r="B3251" s="7"/>
      <c r="C3251" s="7"/>
      <c r="D3251" s="8"/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7"/>
      <c r="P3251" s="7"/>
      <c r="Q3251" s="7"/>
      <c r="R3251" s="7"/>
      <c r="S3251" s="7"/>
      <c r="T3251" s="7"/>
      <c r="U3251" s="7"/>
      <c r="V3251" s="7"/>
      <c r="W3251" s="7"/>
      <c r="X3251" s="7"/>
      <c r="Y3251" s="7"/>
    </row>
    <row r="3252" spans="1:25" ht="13" x14ac:dyDescent="0.15">
      <c r="A3252" s="7"/>
      <c r="B3252" s="7"/>
      <c r="C3252" s="7"/>
      <c r="D3252" s="8"/>
      <c r="E3252" s="7"/>
      <c r="F3252" s="7"/>
      <c r="G3252" s="7"/>
      <c r="H3252" s="7"/>
      <c r="I3252" s="7"/>
      <c r="J3252" s="7"/>
      <c r="K3252" s="7"/>
      <c r="L3252" s="7"/>
      <c r="M3252" s="7"/>
      <c r="N3252" s="7"/>
      <c r="O3252" s="7"/>
      <c r="P3252" s="7"/>
      <c r="Q3252" s="7"/>
      <c r="R3252" s="7"/>
      <c r="S3252" s="7"/>
      <c r="T3252" s="7"/>
      <c r="U3252" s="7"/>
      <c r="V3252" s="7"/>
      <c r="W3252" s="7"/>
      <c r="X3252" s="7"/>
      <c r="Y3252" s="7"/>
    </row>
    <row r="3253" spans="1:25" ht="13" x14ac:dyDescent="0.15">
      <c r="A3253" s="7"/>
      <c r="B3253" s="7"/>
      <c r="C3253" s="7"/>
      <c r="D3253" s="8"/>
      <c r="E3253" s="7"/>
      <c r="F3253" s="7"/>
      <c r="G3253" s="7"/>
      <c r="H3253" s="7"/>
      <c r="I3253" s="7"/>
      <c r="J3253" s="7"/>
      <c r="K3253" s="7"/>
      <c r="L3253" s="7"/>
      <c r="M3253" s="7"/>
      <c r="N3253" s="7"/>
      <c r="O3253" s="7"/>
      <c r="P3253" s="7"/>
      <c r="Q3253" s="7"/>
      <c r="R3253" s="7"/>
      <c r="S3253" s="7"/>
      <c r="T3253" s="7"/>
      <c r="U3253" s="7"/>
      <c r="V3253" s="7"/>
      <c r="W3253" s="7"/>
      <c r="X3253" s="7"/>
      <c r="Y3253" s="7"/>
    </row>
    <row r="3254" spans="1:25" ht="13" x14ac:dyDescent="0.15">
      <c r="A3254" s="7"/>
      <c r="B3254" s="7"/>
      <c r="C3254" s="7"/>
      <c r="D3254" s="8"/>
      <c r="E3254" s="7"/>
      <c r="F3254" s="7"/>
      <c r="G3254" s="7"/>
      <c r="H3254" s="7"/>
      <c r="I3254" s="7"/>
      <c r="J3254" s="7"/>
      <c r="K3254" s="7"/>
      <c r="L3254" s="7"/>
      <c r="M3254" s="7"/>
      <c r="N3254" s="7"/>
      <c r="O3254" s="7"/>
      <c r="P3254" s="7"/>
      <c r="Q3254" s="7"/>
      <c r="R3254" s="7"/>
      <c r="S3254" s="7"/>
      <c r="T3254" s="7"/>
      <c r="U3254" s="7"/>
      <c r="V3254" s="7"/>
      <c r="W3254" s="7"/>
      <c r="X3254" s="7"/>
      <c r="Y3254" s="7"/>
    </row>
    <row r="3255" spans="1:25" ht="13" x14ac:dyDescent="0.15">
      <c r="A3255" s="7"/>
      <c r="B3255" s="7"/>
      <c r="C3255" s="7"/>
      <c r="D3255" s="8"/>
      <c r="E3255" s="7"/>
      <c r="F3255" s="7"/>
      <c r="G3255" s="7"/>
      <c r="H3255" s="7"/>
      <c r="I3255" s="7"/>
      <c r="J3255" s="7"/>
      <c r="K3255" s="7"/>
      <c r="L3255" s="7"/>
      <c r="M3255" s="7"/>
      <c r="N3255" s="7"/>
      <c r="O3255" s="7"/>
      <c r="P3255" s="7"/>
      <c r="Q3255" s="7"/>
      <c r="R3255" s="7"/>
      <c r="S3255" s="7"/>
      <c r="T3255" s="7"/>
      <c r="U3255" s="7"/>
      <c r="V3255" s="7"/>
      <c r="W3255" s="7"/>
      <c r="X3255" s="7"/>
      <c r="Y3255" s="7"/>
    </row>
    <row r="3256" spans="1:25" ht="13" x14ac:dyDescent="0.15">
      <c r="A3256" s="7"/>
      <c r="B3256" s="7"/>
      <c r="C3256" s="7"/>
      <c r="D3256" s="8"/>
      <c r="E3256" s="7"/>
      <c r="F3256" s="7"/>
      <c r="G3256" s="7"/>
      <c r="H3256" s="7"/>
      <c r="I3256" s="7"/>
      <c r="J3256" s="7"/>
      <c r="K3256" s="7"/>
      <c r="L3256" s="7"/>
      <c r="M3256" s="7"/>
      <c r="N3256" s="7"/>
      <c r="O3256" s="7"/>
      <c r="P3256" s="7"/>
      <c r="Q3256" s="7"/>
      <c r="R3256" s="7"/>
      <c r="S3256" s="7"/>
      <c r="T3256" s="7"/>
      <c r="U3256" s="7"/>
      <c r="V3256" s="7"/>
      <c r="W3256" s="7"/>
      <c r="X3256" s="7"/>
      <c r="Y3256" s="7"/>
    </row>
    <row r="3257" spans="1:25" ht="13" x14ac:dyDescent="0.15">
      <c r="A3257" s="7"/>
      <c r="B3257" s="7"/>
      <c r="C3257" s="7"/>
      <c r="D3257" s="8"/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7"/>
      <c r="P3257" s="7"/>
      <c r="Q3257" s="7"/>
      <c r="R3257" s="7"/>
      <c r="S3257" s="7"/>
      <c r="T3257" s="7"/>
      <c r="U3257" s="7"/>
      <c r="V3257" s="7"/>
      <c r="W3257" s="7"/>
      <c r="X3257" s="7"/>
      <c r="Y3257" s="7"/>
    </row>
    <row r="3258" spans="1:25" ht="13" x14ac:dyDescent="0.15">
      <c r="A3258" s="7"/>
      <c r="B3258" s="7"/>
      <c r="C3258" s="7"/>
      <c r="D3258" s="8"/>
      <c r="E3258" s="7"/>
      <c r="F3258" s="7"/>
      <c r="G3258" s="7"/>
      <c r="H3258" s="7"/>
      <c r="I3258" s="7"/>
      <c r="J3258" s="7"/>
      <c r="K3258" s="7"/>
      <c r="L3258" s="7"/>
      <c r="M3258" s="7"/>
      <c r="N3258" s="7"/>
      <c r="O3258" s="7"/>
      <c r="P3258" s="7"/>
      <c r="Q3258" s="7"/>
      <c r="R3258" s="7"/>
      <c r="S3258" s="7"/>
      <c r="T3258" s="7"/>
      <c r="U3258" s="7"/>
      <c r="V3258" s="7"/>
      <c r="W3258" s="7"/>
      <c r="X3258" s="7"/>
      <c r="Y3258" s="7"/>
    </row>
    <row r="3259" spans="1:25" ht="13" x14ac:dyDescent="0.15">
      <c r="A3259" s="7"/>
      <c r="B3259" s="7"/>
      <c r="C3259" s="7"/>
      <c r="D3259" s="8"/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7"/>
      <c r="P3259" s="7"/>
      <c r="Q3259" s="7"/>
      <c r="R3259" s="7"/>
      <c r="S3259" s="7"/>
      <c r="T3259" s="7"/>
      <c r="U3259" s="7"/>
      <c r="V3259" s="7"/>
      <c r="W3259" s="7"/>
      <c r="X3259" s="7"/>
      <c r="Y3259" s="7"/>
    </row>
    <row r="3260" spans="1:25" ht="13" x14ac:dyDescent="0.15">
      <c r="A3260" s="7"/>
      <c r="B3260" s="7"/>
      <c r="C3260" s="7"/>
      <c r="D3260" s="8"/>
      <c r="E3260" s="7"/>
      <c r="F3260" s="7"/>
      <c r="G3260" s="7"/>
      <c r="H3260" s="7"/>
      <c r="I3260" s="7"/>
      <c r="J3260" s="7"/>
      <c r="K3260" s="7"/>
      <c r="L3260" s="7"/>
      <c r="M3260" s="7"/>
      <c r="N3260" s="7"/>
      <c r="O3260" s="7"/>
      <c r="P3260" s="7"/>
      <c r="Q3260" s="7"/>
      <c r="R3260" s="7"/>
      <c r="S3260" s="7"/>
      <c r="T3260" s="7"/>
      <c r="U3260" s="7"/>
      <c r="V3260" s="7"/>
      <c r="W3260" s="7"/>
      <c r="X3260" s="7"/>
      <c r="Y3260" s="7"/>
    </row>
    <row r="3261" spans="1:25" ht="13" x14ac:dyDescent="0.15">
      <c r="A3261" s="7"/>
      <c r="B3261" s="7"/>
      <c r="C3261" s="7"/>
      <c r="D3261" s="8"/>
      <c r="E3261" s="7"/>
      <c r="F3261" s="7"/>
      <c r="G3261" s="7"/>
      <c r="H3261" s="7"/>
      <c r="I3261" s="7"/>
      <c r="J3261" s="7"/>
      <c r="K3261" s="7"/>
      <c r="L3261" s="7"/>
      <c r="M3261" s="7"/>
      <c r="N3261" s="7"/>
      <c r="O3261" s="7"/>
      <c r="P3261" s="7"/>
      <c r="Q3261" s="7"/>
      <c r="R3261" s="7"/>
      <c r="S3261" s="7"/>
      <c r="T3261" s="7"/>
      <c r="U3261" s="7"/>
      <c r="V3261" s="7"/>
      <c r="W3261" s="7"/>
      <c r="X3261" s="7"/>
      <c r="Y3261" s="7"/>
    </row>
    <row r="3262" spans="1:25" ht="13" x14ac:dyDescent="0.15">
      <c r="A3262" s="7"/>
      <c r="B3262" s="7"/>
      <c r="C3262" s="7"/>
      <c r="D3262" s="8"/>
      <c r="E3262" s="7"/>
      <c r="F3262" s="7"/>
      <c r="G3262" s="7"/>
      <c r="H3262" s="7"/>
      <c r="I3262" s="7"/>
      <c r="J3262" s="7"/>
      <c r="K3262" s="7"/>
      <c r="L3262" s="7"/>
      <c r="M3262" s="7"/>
      <c r="N3262" s="7"/>
      <c r="O3262" s="7"/>
      <c r="P3262" s="7"/>
      <c r="Q3262" s="7"/>
      <c r="R3262" s="7"/>
      <c r="S3262" s="7"/>
      <c r="T3262" s="7"/>
      <c r="U3262" s="7"/>
      <c r="V3262" s="7"/>
      <c r="W3262" s="7"/>
      <c r="X3262" s="7"/>
      <c r="Y3262" s="7"/>
    </row>
    <row r="3263" spans="1:25" ht="13" x14ac:dyDescent="0.15">
      <c r="A3263" s="7"/>
      <c r="B3263" s="7"/>
      <c r="C3263" s="7"/>
      <c r="D3263" s="8"/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7"/>
      <c r="P3263" s="7"/>
      <c r="Q3263" s="7"/>
      <c r="R3263" s="7"/>
      <c r="S3263" s="7"/>
      <c r="T3263" s="7"/>
      <c r="U3263" s="7"/>
      <c r="V3263" s="7"/>
      <c r="W3263" s="7"/>
      <c r="X3263" s="7"/>
      <c r="Y3263" s="7"/>
    </row>
    <row r="3264" spans="1:25" ht="13" x14ac:dyDescent="0.15">
      <c r="A3264" s="7"/>
      <c r="B3264" s="7"/>
      <c r="C3264" s="7"/>
      <c r="D3264" s="8"/>
      <c r="E3264" s="7"/>
      <c r="F3264" s="7"/>
      <c r="G3264" s="7"/>
      <c r="H3264" s="7"/>
      <c r="I3264" s="7"/>
      <c r="J3264" s="7"/>
      <c r="K3264" s="7"/>
      <c r="L3264" s="7"/>
      <c r="M3264" s="7"/>
      <c r="N3264" s="7"/>
      <c r="O3264" s="7"/>
      <c r="P3264" s="7"/>
      <c r="Q3264" s="7"/>
      <c r="R3264" s="7"/>
      <c r="S3264" s="7"/>
      <c r="T3264" s="7"/>
      <c r="U3264" s="7"/>
      <c r="V3264" s="7"/>
      <c r="W3264" s="7"/>
      <c r="X3264" s="7"/>
      <c r="Y3264" s="7"/>
    </row>
    <row r="3265" spans="1:25" ht="13" x14ac:dyDescent="0.15">
      <c r="A3265" s="7"/>
      <c r="B3265" s="7"/>
      <c r="C3265" s="7"/>
      <c r="D3265" s="8"/>
      <c r="E3265" s="7"/>
      <c r="F3265" s="7"/>
      <c r="G3265" s="7"/>
      <c r="H3265" s="7"/>
      <c r="I3265" s="7"/>
      <c r="J3265" s="7"/>
      <c r="K3265" s="7"/>
      <c r="L3265" s="7"/>
      <c r="M3265" s="7"/>
      <c r="N3265" s="7"/>
      <c r="O3265" s="7"/>
      <c r="P3265" s="7"/>
      <c r="Q3265" s="7"/>
      <c r="R3265" s="7"/>
      <c r="S3265" s="7"/>
      <c r="T3265" s="7"/>
      <c r="U3265" s="7"/>
      <c r="V3265" s="7"/>
      <c r="W3265" s="7"/>
      <c r="X3265" s="7"/>
      <c r="Y3265" s="7"/>
    </row>
    <row r="3266" spans="1:25" ht="13" x14ac:dyDescent="0.15">
      <c r="A3266" s="7"/>
      <c r="B3266" s="7"/>
      <c r="C3266" s="7"/>
      <c r="D3266" s="8"/>
      <c r="E3266" s="7"/>
      <c r="F3266" s="7"/>
      <c r="G3266" s="7"/>
      <c r="H3266" s="7"/>
      <c r="I3266" s="7"/>
      <c r="J3266" s="7"/>
      <c r="K3266" s="7"/>
      <c r="L3266" s="7"/>
      <c r="M3266" s="7"/>
      <c r="N3266" s="7"/>
      <c r="O3266" s="7"/>
      <c r="P3266" s="7"/>
      <c r="Q3266" s="7"/>
      <c r="R3266" s="7"/>
      <c r="S3266" s="7"/>
      <c r="T3266" s="7"/>
      <c r="U3266" s="7"/>
      <c r="V3266" s="7"/>
      <c r="W3266" s="7"/>
      <c r="X3266" s="7"/>
      <c r="Y3266" s="7"/>
    </row>
    <row r="3267" spans="1:25" ht="13" x14ac:dyDescent="0.15">
      <c r="A3267" s="7"/>
      <c r="B3267" s="7"/>
      <c r="C3267" s="7"/>
      <c r="D3267" s="8"/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7"/>
      <c r="P3267" s="7"/>
      <c r="Q3267" s="7"/>
      <c r="R3267" s="7"/>
      <c r="S3267" s="7"/>
      <c r="T3267" s="7"/>
      <c r="U3267" s="7"/>
      <c r="V3267" s="7"/>
      <c r="W3267" s="7"/>
      <c r="X3267" s="7"/>
      <c r="Y3267" s="7"/>
    </row>
    <row r="3268" spans="1:25" ht="13" x14ac:dyDescent="0.15">
      <c r="A3268" s="7"/>
      <c r="B3268" s="7"/>
      <c r="C3268" s="7"/>
      <c r="D3268" s="8"/>
      <c r="E3268" s="7"/>
      <c r="F3268" s="7"/>
      <c r="G3268" s="7"/>
      <c r="H3268" s="7"/>
      <c r="I3268" s="7"/>
      <c r="J3268" s="7"/>
      <c r="K3268" s="7"/>
      <c r="L3268" s="7"/>
      <c r="M3268" s="7"/>
      <c r="N3268" s="7"/>
      <c r="O3268" s="7"/>
      <c r="P3268" s="7"/>
      <c r="Q3268" s="7"/>
      <c r="R3268" s="7"/>
      <c r="S3268" s="7"/>
      <c r="T3268" s="7"/>
      <c r="U3268" s="7"/>
      <c r="V3268" s="7"/>
      <c r="W3268" s="7"/>
      <c r="X3268" s="7"/>
      <c r="Y3268" s="7"/>
    </row>
    <row r="3269" spans="1:25" ht="13" x14ac:dyDescent="0.15">
      <c r="A3269" s="7"/>
      <c r="B3269" s="7"/>
      <c r="C3269" s="7"/>
      <c r="D3269" s="8"/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7"/>
      <c r="P3269" s="7"/>
      <c r="Q3269" s="7"/>
      <c r="R3269" s="7"/>
      <c r="S3269" s="7"/>
      <c r="T3269" s="7"/>
      <c r="U3269" s="7"/>
      <c r="V3269" s="7"/>
      <c r="W3269" s="7"/>
      <c r="X3269" s="7"/>
      <c r="Y3269" s="7"/>
    </row>
    <row r="3270" spans="1:25" ht="13" x14ac:dyDescent="0.15">
      <c r="A3270" s="7"/>
      <c r="B3270" s="7"/>
      <c r="C3270" s="7"/>
      <c r="D3270" s="8"/>
      <c r="E3270" s="7"/>
      <c r="F3270" s="7"/>
      <c r="G3270" s="7"/>
      <c r="H3270" s="7"/>
      <c r="I3270" s="7"/>
      <c r="J3270" s="7"/>
      <c r="K3270" s="7"/>
      <c r="L3270" s="7"/>
      <c r="M3270" s="7"/>
      <c r="N3270" s="7"/>
      <c r="O3270" s="7"/>
      <c r="P3270" s="7"/>
      <c r="Q3270" s="7"/>
      <c r="R3270" s="7"/>
      <c r="S3270" s="7"/>
      <c r="T3270" s="7"/>
      <c r="U3270" s="7"/>
      <c r="V3270" s="7"/>
      <c r="W3270" s="7"/>
      <c r="X3270" s="7"/>
      <c r="Y3270" s="7"/>
    </row>
    <row r="3271" spans="1:25" ht="13" x14ac:dyDescent="0.15">
      <c r="A3271" s="7"/>
      <c r="B3271" s="7"/>
      <c r="C3271" s="7"/>
      <c r="D3271" s="8"/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7"/>
      <c r="P3271" s="7"/>
      <c r="Q3271" s="7"/>
      <c r="R3271" s="7"/>
      <c r="S3271" s="7"/>
      <c r="T3271" s="7"/>
      <c r="U3271" s="7"/>
      <c r="V3271" s="7"/>
      <c r="W3271" s="7"/>
      <c r="X3271" s="7"/>
      <c r="Y3271" s="7"/>
    </row>
    <row r="3272" spans="1:25" ht="13" x14ac:dyDescent="0.15">
      <c r="A3272" s="7"/>
      <c r="B3272" s="7"/>
      <c r="C3272" s="7"/>
      <c r="D3272" s="8"/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7"/>
      <c r="P3272" s="7"/>
      <c r="Q3272" s="7"/>
      <c r="R3272" s="7"/>
      <c r="S3272" s="7"/>
      <c r="T3272" s="7"/>
      <c r="U3272" s="7"/>
      <c r="V3272" s="7"/>
      <c r="W3272" s="7"/>
      <c r="X3272" s="7"/>
      <c r="Y3272" s="7"/>
    </row>
    <row r="3273" spans="1:25" ht="13" x14ac:dyDescent="0.15">
      <c r="A3273" s="7"/>
      <c r="B3273" s="7"/>
      <c r="C3273" s="7"/>
      <c r="D3273" s="8"/>
      <c r="E3273" s="7"/>
      <c r="F3273" s="7"/>
      <c r="G3273" s="7"/>
      <c r="H3273" s="7"/>
      <c r="I3273" s="7"/>
      <c r="J3273" s="7"/>
      <c r="K3273" s="7"/>
      <c r="L3273" s="7"/>
      <c r="M3273" s="7"/>
      <c r="N3273" s="7"/>
      <c r="O3273" s="7"/>
      <c r="P3273" s="7"/>
      <c r="Q3273" s="7"/>
      <c r="R3273" s="7"/>
      <c r="S3273" s="7"/>
      <c r="T3273" s="7"/>
      <c r="U3273" s="7"/>
      <c r="V3273" s="7"/>
      <c r="W3273" s="7"/>
      <c r="X3273" s="7"/>
      <c r="Y3273" s="7"/>
    </row>
    <row r="3274" spans="1:25" ht="13" x14ac:dyDescent="0.15">
      <c r="A3274" s="7"/>
      <c r="B3274" s="7"/>
      <c r="C3274" s="7"/>
      <c r="D3274" s="8"/>
      <c r="E3274" s="7"/>
      <c r="F3274" s="7"/>
      <c r="G3274" s="7"/>
      <c r="H3274" s="7"/>
      <c r="I3274" s="7"/>
      <c r="J3274" s="7"/>
      <c r="K3274" s="7"/>
      <c r="L3274" s="7"/>
      <c r="M3274" s="7"/>
      <c r="N3274" s="7"/>
      <c r="O3274" s="7"/>
      <c r="P3274" s="7"/>
      <c r="Q3274" s="7"/>
      <c r="R3274" s="7"/>
      <c r="S3274" s="7"/>
      <c r="T3274" s="7"/>
      <c r="U3274" s="7"/>
      <c r="V3274" s="7"/>
      <c r="W3274" s="7"/>
      <c r="X3274" s="7"/>
      <c r="Y3274" s="7"/>
    </row>
    <row r="3275" spans="1:25" ht="13" x14ac:dyDescent="0.15">
      <c r="A3275" s="7"/>
      <c r="B3275" s="7"/>
      <c r="C3275" s="7"/>
      <c r="D3275" s="8"/>
      <c r="E3275" s="7"/>
      <c r="F3275" s="7"/>
      <c r="G3275" s="7"/>
      <c r="H3275" s="7"/>
      <c r="I3275" s="7"/>
      <c r="J3275" s="7"/>
      <c r="K3275" s="7"/>
      <c r="L3275" s="7"/>
      <c r="M3275" s="7"/>
      <c r="N3275" s="7"/>
      <c r="O3275" s="7"/>
      <c r="P3275" s="7"/>
      <c r="Q3275" s="7"/>
      <c r="R3275" s="7"/>
      <c r="S3275" s="7"/>
      <c r="T3275" s="7"/>
      <c r="U3275" s="7"/>
      <c r="V3275" s="7"/>
      <c r="W3275" s="7"/>
      <c r="X3275" s="7"/>
      <c r="Y3275" s="7"/>
    </row>
    <row r="3276" spans="1:25" ht="13" x14ac:dyDescent="0.15">
      <c r="A3276" s="7"/>
      <c r="B3276" s="7"/>
      <c r="C3276" s="7"/>
      <c r="D3276" s="8"/>
      <c r="E3276" s="7"/>
      <c r="F3276" s="7"/>
      <c r="G3276" s="7"/>
      <c r="H3276" s="7"/>
      <c r="I3276" s="7"/>
      <c r="J3276" s="7"/>
      <c r="K3276" s="7"/>
      <c r="L3276" s="7"/>
      <c r="M3276" s="7"/>
      <c r="N3276" s="7"/>
      <c r="O3276" s="7"/>
      <c r="P3276" s="7"/>
      <c r="Q3276" s="7"/>
      <c r="R3276" s="7"/>
      <c r="S3276" s="7"/>
      <c r="T3276" s="7"/>
      <c r="U3276" s="7"/>
      <c r="V3276" s="7"/>
      <c r="W3276" s="7"/>
      <c r="X3276" s="7"/>
      <c r="Y3276" s="7"/>
    </row>
    <row r="3277" spans="1:25" ht="13" x14ac:dyDescent="0.15">
      <c r="A3277" s="7"/>
      <c r="B3277" s="7"/>
      <c r="C3277" s="7"/>
      <c r="D3277" s="8"/>
      <c r="E3277" s="7"/>
      <c r="F3277" s="7"/>
      <c r="G3277" s="7"/>
      <c r="H3277" s="7"/>
      <c r="I3277" s="7"/>
      <c r="J3277" s="7"/>
      <c r="K3277" s="7"/>
      <c r="L3277" s="7"/>
      <c r="M3277" s="7"/>
      <c r="N3277" s="7"/>
      <c r="O3277" s="7"/>
      <c r="P3277" s="7"/>
      <c r="Q3277" s="7"/>
      <c r="R3277" s="7"/>
      <c r="S3277" s="7"/>
      <c r="T3277" s="7"/>
      <c r="U3277" s="7"/>
      <c r="V3277" s="7"/>
      <c r="W3277" s="7"/>
      <c r="X3277" s="7"/>
      <c r="Y3277" s="7"/>
    </row>
    <row r="3278" spans="1:25" ht="13" x14ac:dyDescent="0.15">
      <c r="A3278" s="7"/>
      <c r="B3278" s="7"/>
      <c r="C3278" s="7"/>
      <c r="D3278" s="8"/>
      <c r="E3278" s="7"/>
      <c r="F3278" s="7"/>
      <c r="G3278" s="7"/>
      <c r="H3278" s="7"/>
      <c r="I3278" s="7"/>
      <c r="J3278" s="7"/>
      <c r="K3278" s="7"/>
      <c r="L3278" s="7"/>
      <c r="M3278" s="7"/>
      <c r="N3278" s="7"/>
      <c r="O3278" s="7"/>
      <c r="P3278" s="7"/>
      <c r="Q3278" s="7"/>
      <c r="R3278" s="7"/>
      <c r="S3278" s="7"/>
      <c r="T3278" s="7"/>
      <c r="U3278" s="7"/>
      <c r="V3278" s="7"/>
      <c r="W3278" s="7"/>
      <c r="X3278" s="7"/>
      <c r="Y3278" s="7"/>
    </row>
    <row r="3279" spans="1:25" ht="13" x14ac:dyDescent="0.15">
      <c r="A3279" s="7"/>
      <c r="B3279" s="7"/>
      <c r="C3279" s="7"/>
      <c r="D3279" s="8"/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7"/>
      <c r="P3279" s="7"/>
      <c r="Q3279" s="7"/>
      <c r="R3279" s="7"/>
      <c r="S3279" s="7"/>
      <c r="T3279" s="7"/>
      <c r="U3279" s="7"/>
      <c r="V3279" s="7"/>
      <c r="W3279" s="7"/>
      <c r="X3279" s="7"/>
      <c r="Y3279" s="7"/>
    </row>
    <row r="3280" spans="1:25" ht="13" x14ac:dyDescent="0.15">
      <c r="A3280" s="7"/>
      <c r="B3280" s="7"/>
      <c r="C3280" s="7"/>
      <c r="D3280" s="8"/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7"/>
      <c r="P3280" s="7"/>
      <c r="Q3280" s="7"/>
      <c r="R3280" s="7"/>
      <c r="S3280" s="7"/>
      <c r="T3280" s="7"/>
      <c r="U3280" s="7"/>
      <c r="V3280" s="7"/>
      <c r="W3280" s="7"/>
      <c r="X3280" s="7"/>
      <c r="Y3280" s="7"/>
    </row>
    <row r="3281" spans="1:25" ht="13" x14ac:dyDescent="0.15">
      <c r="A3281" s="7"/>
      <c r="B3281" s="7"/>
      <c r="C3281" s="7"/>
      <c r="D3281" s="8"/>
      <c r="E3281" s="7"/>
      <c r="F3281" s="7"/>
      <c r="G3281" s="7"/>
      <c r="H3281" s="7"/>
      <c r="I3281" s="7"/>
      <c r="J3281" s="7"/>
      <c r="K3281" s="7"/>
      <c r="L3281" s="7"/>
      <c r="M3281" s="7"/>
      <c r="N3281" s="7"/>
      <c r="O3281" s="7"/>
      <c r="P3281" s="7"/>
      <c r="Q3281" s="7"/>
      <c r="R3281" s="7"/>
      <c r="S3281" s="7"/>
      <c r="T3281" s="7"/>
      <c r="U3281" s="7"/>
      <c r="V3281" s="7"/>
      <c r="W3281" s="7"/>
      <c r="X3281" s="7"/>
      <c r="Y3281" s="7"/>
    </row>
    <row r="3282" spans="1:25" ht="13" x14ac:dyDescent="0.15">
      <c r="A3282" s="7"/>
      <c r="B3282" s="7"/>
      <c r="C3282" s="7"/>
      <c r="D3282" s="8"/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7"/>
      <c r="P3282" s="7"/>
      <c r="Q3282" s="7"/>
      <c r="R3282" s="7"/>
      <c r="S3282" s="7"/>
      <c r="T3282" s="7"/>
      <c r="U3282" s="7"/>
      <c r="V3282" s="7"/>
      <c r="W3282" s="7"/>
      <c r="X3282" s="7"/>
      <c r="Y3282" s="7"/>
    </row>
    <row r="3283" spans="1:25" ht="13" x14ac:dyDescent="0.15">
      <c r="A3283" s="7"/>
      <c r="B3283" s="7"/>
      <c r="C3283" s="7"/>
      <c r="D3283" s="8"/>
      <c r="E3283" s="7"/>
      <c r="F3283" s="7"/>
      <c r="G3283" s="7"/>
      <c r="H3283" s="7"/>
      <c r="I3283" s="7"/>
      <c r="J3283" s="7"/>
      <c r="K3283" s="7"/>
      <c r="L3283" s="7"/>
      <c r="M3283" s="7"/>
      <c r="N3283" s="7"/>
      <c r="O3283" s="7"/>
      <c r="P3283" s="7"/>
      <c r="Q3283" s="7"/>
      <c r="R3283" s="7"/>
      <c r="S3283" s="7"/>
      <c r="T3283" s="7"/>
      <c r="U3283" s="7"/>
      <c r="V3283" s="7"/>
      <c r="W3283" s="7"/>
      <c r="X3283" s="7"/>
      <c r="Y3283" s="7"/>
    </row>
    <row r="3284" spans="1:25" ht="13" x14ac:dyDescent="0.15">
      <c r="A3284" s="7"/>
      <c r="B3284" s="7"/>
      <c r="C3284" s="7"/>
      <c r="D3284" s="8"/>
      <c r="E3284" s="7"/>
      <c r="F3284" s="7"/>
      <c r="G3284" s="7"/>
      <c r="H3284" s="7"/>
      <c r="I3284" s="7"/>
      <c r="J3284" s="7"/>
      <c r="K3284" s="7"/>
      <c r="L3284" s="7"/>
      <c r="M3284" s="7"/>
      <c r="N3284" s="7"/>
      <c r="O3284" s="7"/>
      <c r="P3284" s="7"/>
      <c r="Q3284" s="7"/>
      <c r="R3284" s="7"/>
      <c r="S3284" s="7"/>
      <c r="T3284" s="7"/>
      <c r="U3284" s="7"/>
      <c r="V3284" s="7"/>
      <c r="W3284" s="7"/>
      <c r="X3284" s="7"/>
      <c r="Y3284" s="7"/>
    </row>
    <row r="3285" spans="1:25" ht="13" x14ac:dyDescent="0.15">
      <c r="A3285" s="7"/>
      <c r="B3285" s="7"/>
      <c r="C3285" s="7"/>
      <c r="D3285" s="8"/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7"/>
      <c r="P3285" s="7"/>
      <c r="Q3285" s="7"/>
      <c r="R3285" s="7"/>
      <c r="S3285" s="7"/>
      <c r="T3285" s="7"/>
      <c r="U3285" s="7"/>
      <c r="V3285" s="7"/>
      <c r="W3285" s="7"/>
      <c r="X3285" s="7"/>
      <c r="Y3285" s="7"/>
    </row>
    <row r="3286" spans="1:25" ht="13" x14ac:dyDescent="0.15">
      <c r="A3286" s="7"/>
      <c r="B3286" s="7"/>
      <c r="C3286" s="7"/>
      <c r="D3286" s="8"/>
      <c r="E3286" s="7"/>
      <c r="F3286" s="7"/>
      <c r="G3286" s="7"/>
      <c r="H3286" s="7"/>
      <c r="I3286" s="7"/>
      <c r="J3286" s="7"/>
      <c r="K3286" s="7"/>
      <c r="L3286" s="7"/>
      <c r="M3286" s="7"/>
      <c r="N3286" s="7"/>
      <c r="O3286" s="7"/>
      <c r="P3286" s="7"/>
      <c r="Q3286" s="7"/>
      <c r="R3286" s="7"/>
      <c r="S3286" s="7"/>
      <c r="T3286" s="7"/>
      <c r="U3286" s="7"/>
      <c r="V3286" s="7"/>
      <c r="W3286" s="7"/>
      <c r="X3286" s="7"/>
      <c r="Y3286" s="7"/>
    </row>
    <row r="3287" spans="1:25" ht="13" x14ac:dyDescent="0.15">
      <c r="A3287" s="7"/>
      <c r="B3287" s="7"/>
      <c r="C3287" s="7"/>
      <c r="D3287" s="8"/>
      <c r="E3287" s="7"/>
      <c r="F3287" s="7"/>
      <c r="G3287" s="7"/>
      <c r="H3287" s="7"/>
      <c r="I3287" s="7"/>
      <c r="J3287" s="7"/>
      <c r="K3287" s="7"/>
      <c r="L3287" s="7"/>
      <c r="M3287" s="7"/>
      <c r="N3287" s="7"/>
      <c r="O3287" s="7"/>
      <c r="P3287" s="7"/>
      <c r="Q3287" s="7"/>
      <c r="R3287" s="7"/>
      <c r="S3287" s="7"/>
      <c r="T3287" s="7"/>
      <c r="U3287" s="7"/>
      <c r="V3287" s="7"/>
      <c r="W3287" s="7"/>
      <c r="X3287" s="7"/>
      <c r="Y3287" s="7"/>
    </row>
    <row r="3288" spans="1:25" ht="13" x14ac:dyDescent="0.15">
      <c r="A3288" s="7"/>
      <c r="B3288" s="7"/>
      <c r="C3288" s="7"/>
      <c r="D3288" s="8"/>
      <c r="E3288" s="7"/>
      <c r="F3288" s="7"/>
      <c r="G3288" s="7"/>
      <c r="H3288" s="7"/>
      <c r="I3288" s="7"/>
      <c r="J3288" s="7"/>
      <c r="K3288" s="7"/>
      <c r="L3288" s="7"/>
      <c r="M3288" s="7"/>
      <c r="N3288" s="7"/>
      <c r="O3288" s="7"/>
      <c r="P3288" s="7"/>
      <c r="Q3288" s="7"/>
      <c r="R3288" s="7"/>
      <c r="S3288" s="7"/>
      <c r="T3288" s="7"/>
      <c r="U3288" s="7"/>
      <c r="V3288" s="7"/>
      <c r="W3288" s="7"/>
      <c r="X3288" s="7"/>
      <c r="Y3288" s="7"/>
    </row>
    <row r="3289" spans="1:25" ht="13" x14ac:dyDescent="0.15">
      <c r="A3289" s="7"/>
      <c r="B3289" s="7"/>
      <c r="C3289" s="7"/>
      <c r="D3289" s="8"/>
      <c r="E3289" s="7"/>
      <c r="F3289" s="7"/>
      <c r="G3289" s="7"/>
      <c r="H3289" s="7"/>
      <c r="I3289" s="7"/>
      <c r="J3289" s="7"/>
      <c r="K3289" s="7"/>
      <c r="L3289" s="7"/>
      <c r="M3289" s="7"/>
      <c r="N3289" s="7"/>
      <c r="O3289" s="7"/>
      <c r="P3289" s="7"/>
      <c r="Q3289" s="7"/>
      <c r="R3289" s="7"/>
      <c r="S3289" s="7"/>
      <c r="T3289" s="7"/>
      <c r="U3289" s="7"/>
      <c r="V3289" s="7"/>
      <c r="W3289" s="7"/>
      <c r="X3289" s="7"/>
      <c r="Y3289" s="7"/>
    </row>
    <row r="3290" spans="1:25" ht="13" x14ac:dyDescent="0.15">
      <c r="A3290" s="7"/>
      <c r="B3290" s="7"/>
      <c r="C3290" s="7"/>
      <c r="D3290" s="8"/>
      <c r="E3290" s="7"/>
      <c r="F3290" s="7"/>
      <c r="G3290" s="7"/>
      <c r="H3290" s="7"/>
      <c r="I3290" s="7"/>
      <c r="J3290" s="7"/>
      <c r="K3290" s="7"/>
      <c r="L3290" s="7"/>
      <c r="M3290" s="7"/>
      <c r="N3290" s="7"/>
      <c r="O3290" s="7"/>
      <c r="P3290" s="7"/>
      <c r="Q3290" s="7"/>
      <c r="R3290" s="7"/>
      <c r="S3290" s="7"/>
      <c r="T3290" s="7"/>
      <c r="U3290" s="7"/>
      <c r="V3290" s="7"/>
      <c r="W3290" s="7"/>
      <c r="X3290" s="7"/>
      <c r="Y3290" s="7"/>
    </row>
    <row r="3291" spans="1:25" ht="13" x14ac:dyDescent="0.15">
      <c r="A3291" s="7"/>
      <c r="B3291" s="7"/>
      <c r="C3291" s="7"/>
      <c r="D3291" s="8"/>
      <c r="E3291" s="7"/>
      <c r="F3291" s="7"/>
      <c r="G3291" s="7"/>
      <c r="H3291" s="7"/>
      <c r="I3291" s="7"/>
      <c r="J3291" s="7"/>
      <c r="K3291" s="7"/>
      <c r="L3291" s="7"/>
      <c r="M3291" s="7"/>
      <c r="N3291" s="7"/>
      <c r="O3291" s="7"/>
      <c r="P3291" s="7"/>
      <c r="Q3291" s="7"/>
      <c r="R3291" s="7"/>
      <c r="S3291" s="7"/>
      <c r="T3291" s="7"/>
      <c r="U3291" s="7"/>
      <c r="V3291" s="7"/>
      <c r="W3291" s="7"/>
      <c r="X3291" s="7"/>
      <c r="Y3291" s="7"/>
    </row>
    <row r="3292" spans="1:25" ht="13" x14ac:dyDescent="0.15">
      <c r="A3292" s="7"/>
      <c r="B3292" s="7"/>
      <c r="C3292" s="7"/>
      <c r="D3292" s="8"/>
      <c r="E3292" s="7"/>
      <c r="F3292" s="7"/>
      <c r="G3292" s="7"/>
      <c r="H3292" s="7"/>
      <c r="I3292" s="7"/>
      <c r="J3292" s="7"/>
      <c r="K3292" s="7"/>
      <c r="L3292" s="7"/>
      <c r="M3292" s="7"/>
      <c r="N3292" s="7"/>
      <c r="O3292" s="7"/>
      <c r="P3292" s="7"/>
      <c r="Q3292" s="7"/>
      <c r="R3292" s="7"/>
      <c r="S3292" s="7"/>
      <c r="T3292" s="7"/>
      <c r="U3292" s="7"/>
      <c r="V3292" s="7"/>
      <c r="W3292" s="7"/>
      <c r="X3292" s="7"/>
      <c r="Y3292" s="7"/>
    </row>
    <row r="3293" spans="1:25" ht="13" x14ac:dyDescent="0.15">
      <c r="A3293" s="7"/>
      <c r="B3293" s="7"/>
      <c r="C3293" s="7"/>
      <c r="D3293" s="8"/>
      <c r="E3293" s="7"/>
      <c r="F3293" s="7"/>
      <c r="G3293" s="7"/>
      <c r="H3293" s="7"/>
      <c r="I3293" s="7"/>
      <c r="J3293" s="7"/>
      <c r="K3293" s="7"/>
      <c r="L3293" s="7"/>
      <c r="M3293" s="7"/>
      <c r="N3293" s="7"/>
      <c r="O3293" s="7"/>
      <c r="P3293" s="7"/>
      <c r="Q3293" s="7"/>
      <c r="R3293" s="7"/>
      <c r="S3293" s="7"/>
      <c r="T3293" s="7"/>
      <c r="U3293" s="7"/>
      <c r="V3293" s="7"/>
      <c r="W3293" s="7"/>
      <c r="X3293" s="7"/>
      <c r="Y3293" s="7"/>
    </row>
    <row r="3294" spans="1:25" ht="13" x14ac:dyDescent="0.15">
      <c r="A3294" s="7"/>
      <c r="B3294" s="7"/>
      <c r="C3294" s="7"/>
      <c r="D3294" s="8"/>
      <c r="E3294" s="7"/>
      <c r="F3294" s="7"/>
      <c r="G3294" s="7"/>
      <c r="H3294" s="7"/>
      <c r="I3294" s="7"/>
      <c r="J3294" s="7"/>
      <c r="K3294" s="7"/>
      <c r="L3294" s="7"/>
      <c r="M3294" s="7"/>
      <c r="N3294" s="7"/>
      <c r="O3294" s="7"/>
      <c r="P3294" s="7"/>
      <c r="Q3294" s="7"/>
      <c r="R3294" s="7"/>
      <c r="S3294" s="7"/>
      <c r="T3294" s="7"/>
      <c r="U3294" s="7"/>
      <c r="V3294" s="7"/>
      <c r="W3294" s="7"/>
      <c r="X3294" s="7"/>
      <c r="Y3294" s="7"/>
    </row>
    <row r="3295" spans="1:25" ht="13" x14ac:dyDescent="0.15">
      <c r="A3295" s="7"/>
      <c r="B3295" s="7"/>
      <c r="C3295" s="7"/>
      <c r="D3295" s="8"/>
      <c r="E3295" s="7"/>
      <c r="F3295" s="7"/>
      <c r="G3295" s="7"/>
      <c r="H3295" s="7"/>
      <c r="I3295" s="7"/>
      <c r="J3295" s="7"/>
      <c r="K3295" s="7"/>
      <c r="L3295" s="7"/>
      <c r="M3295" s="7"/>
      <c r="N3295" s="7"/>
      <c r="O3295" s="7"/>
      <c r="P3295" s="7"/>
      <c r="Q3295" s="7"/>
      <c r="R3295" s="7"/>
      <c r="S3295" s="7"/>
      <c r="T3295" s="7"/>
      <c r="U3295" s="7"/>
      <c r="V3295" s="7"/>
      <c r="W3295" s="7"/>
      <c r="X3295" s="7"/>
      <c r="Y3295" s="7"/>
    </row>
    <row r="3296" spans="1:25" ht="13" x14ac:dyDescent="0.15">
      <c r="A3296" s="7"/>
      <c r="B3296" s="7"/>
      <c r="C3296" s="7"/>
      <c r="D3296" s="8"/>
      <c r="E3296" s="7"/>
      <c r="F3296" s="7"/>
      <c r="G3296" s="7"/>
      <c r="H3296" s="7"/>
      <c r="I3296" s="7"/>
      <c r="J3296" s="7"/>
      <c r="K3296" s="7"/>
      <c r="L3296" s="7"/>
      <c r="M3296" s="7"/>
      <c r="N3296" s="7"/>
      <c r="O3296" s="7"/>
      <c r="P3296" s="7"/>
      <c r="Q3296" s="7"/>
      <c r="R3296" s="7"/>
      <c r="S3296" s="7"/>
      <c r="T3296" s="7"/>
      <c r="U3296" s="7"/>
      <c r="V3296" s="7"/>
      <c r="W3296" s="7"/>
      <c r="X3296" s="7"/>
      <c r="Y3296" s="7"/>
    </row>
    <row r="3297" spans="1:25" ht="13" x14ac:dyDescent="0.15">
      <c r="A3297" s="7"/>
      <c r="B3297" s="7"/>
      <c r="C3297" s="7"/>
      <c r="D3297" s="8"/>
      <c r="E3297" s="7"/>
      <c r="F3297" s="7"/>
      <c r="G3297" s="7"/>
      <c r="H3297" s="7"/>
      <c r="I3297" s="7"/>
      <c r="J3297" s="7"/>
      <c r="K3297" s="7"/>
      <c r="L3297" s="7"/>
      <c r="M3297" s="7"/>
      <c r="N3297" s="7"/>
      <c r="O3297" s="7"/>
      <c r="P3297" s="7"/>
      <c r="Q3297" s="7"/>
      <c r="R3297" s="7"/>
      <c r="S3297" s="7"/>
      <c r="T3297" s="7"/>
      <c r="U3297" s="7"/>
      <c r="V3297" s="7"/>
      <c r="W3297" s="7"/>
      <c r="X3297" s="7"/>
      <c r="Y3297" s="7"/>
    </row>
    <row r="3298" spans="1:25" ht="13" x14ac:dyDescent="0.15">
      <c r="A3298" s="7"/>
      <c r="B3298" s="7"/>
      <c r="C3298" s="7"/>
      <c r="D3298" s="8"/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7"/>
      <c r="Q3298" s="7"/>
      <c r="R3298" s="7"/>
      <c r="S3298" s="7"/>
      <c r="T3298" s="7"/>
      <c r="U3298" s="7"/>
      <c r="V3298" s="7"/>
      <c r="W3298" s="7"/>
      <c r="X3298" s="7"/>
      <c r="Y3298" s="7"/>
    </row>
    <row r="3299" spans="1:25" ht="13" x14ac:dyDescent="0.15">
      <c r="A3299" s="7"/>
      <c r="B3299" s="7"/>
      <c r="C3299" s="7"/>
      <c r="D3299" s="8"/>
      <c r="E3299" s="7"/>
      <c r="F3299" s="7"/>
      <c r="G3299" s="7"/>
      <c r="H3299" s="7"/>
      <c r="I3299" s="7"/>
      <c r="J3299" s="7"/>
      <c r="K3299" s="7"/>
      <c r="L3299" s="7"/>
      <c r="M3299" s="7"/>
      <c r="N3299" s="7"/>
      <c r="O3299" s="7"/>
      <c r="P3299" s="7"/>
      <c r="Q3299" s="7"/>
      <c r="R3299" s="7"/>
      <c r="S3299" s="7"/>
      <c r="T3299" s="7"/>
      <c r="U3299" s="7"/>
      <c r="V3299" s="7"/>
      <c r="W3299" s="7"/>
      <c r="X3299" s="7"/>
      <c r="Y3299" s="7"/>
    </row>
    <row r="3300" spans="1:25" ht="13" x14ac:dyDescent="0.15">
      <c r="A3300" s="7"/>
      <c r="B3300" s="7"/>
      <c r="C3300" s="7"/>
      <c r="D3300" s="8"/>
      <c r="E3300" s="7"/>
      <c r="F3300" s="7"/>
      <c r="G3300" s="7"/>
      <c r="H3300" s="7"/>
      <c r="I3300" s="7"/>
      <c r="J3300" s="7"/>
      <c r="K3300" s="7"/>
      <c r="L3300" s="7"/>
      <c r="M3300" s="7"/>
      <c r="N3300" s="7"/>
      <c r="O3300" s="7"/>
      <c r="P3300" s="7"/>
      <c r="Q3300" s="7"/>
      <c r="R3300" s="7"/>
      <c r="S3300" s="7"/>
      <c r="T3300" s="7"/>
      <c r="U3300" s="7"/>
      <c r="V3300" s="7"/>
      <c r="W3300" s="7"/>
      <c r="X3300" s="7"/>
      <c r="Y3300" s="7"/>
    </row>
    <row r="3301" spans="1:25" ht="13" x14ac:dyDescent="0.15">
      <c r="A3301" s="7"/>
      <c r="B3301" s="7"/>
      <c r="C3301" s="7"/>
      <c r="D3301" s="8"/>
      <c r="E3301" s="7"/>
      <c r="F3301" s="7"/>
      <c r="G3301" s="7"/>
      <c r="H3301" s="7"/>
      <c r="I3301" s="7"/>
      <c r="J3301" s="7"/>
      <c r="K3301" s="7"/>
      <c r="L3301" s="7"/>
      <c r="M3301" s="7"/>
      <c r="N3301" s="7"/>
      <c r="O3301" s="7"/>
      <c r="P3301" s="7"/>
      <c r="Q3301" s="7"/>
      <c r="R3301" s="7"/>
      <c r="S3301" s="7"/>
      <c r="T3301" s="7"/>
      <c r="U3301" s="7"/>
      <c r="V3301" s="7"/>
      <c r="W3301" s="7"/>
      <c r="X3301" s="7"/>
      <c r="Y3301" s="7"/>
    </row>
    <row r="3302" spans="1:25" ht="13" x14ac:dyDescent="0.15">
      <c r="A3302" s="7"/>
      <c r="B3302" s="7"/>
      <c r="C3302" s="7"/>
      <c r="D3302" s="8"/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7"/>
      <c r="P3302" s="7"/>
      <c r="Q3302" s="7"/>
      <c r="R3302" s="7"/>
      <c r="S3302" s="7"/>
      <c r="T3302" s="7"/>
      <c r="U3302" s="7"/>
      <c r="V3302" s="7"/>
      <c r="W3302" s="7"/>
      <c r="X3302" s="7"/>
      <c r="Y3302" s="7"/>
    </row>
    <row r="3303" spans="1:25" ht="13" x14ac:dyDescent="0.15">
      <c r="A3303" s="7"/>
      <c r="B3303" s="7"/>
      <c r="C3303" s="7"/>
      <c r="D3303" s="8"/>
      <c r="E3303" s="7"/>
      <c r="F3303" s="7"/>
      <c r="G3303" s="7"/>
      <c r="H3303" s="7"/>
      <c r="I3303" s="7"/>
      <c r="J3303" s="7"/>
      <c r="K3303" s="7"/>
      <c r="L3303" s="7"/>
      <c r="M3303" s="7"/>
      <c r="N3303" s="7"/>
      <c r="O3303" s="7"/>
      <c r="P3303" s="7"/>
      <c r="Q3303" s="7"/>
      <c r="R3303" s="7"/>
      <c r="S3303" s="7"/>
      <c r="T3303" s="7"/>
      <c r="U3303" s="7"/>
      <c r="V3303" s="7"/>
      <c r="W3303" s="7"/>
      <c r="X3303" s="7"/>
      <c r="Y3303" s="7"/>
    </row>
    <row r="3304" spans="1:25" ht="13" x14ac:dyDescent="0.15">
      <c r="A3304" s="7"/>
      <c r="B3304" s="7"/>
      <c r="C3304" s="7"/>
      <c r="D3304" s="8"/>
      <c r="E3304" s="7"/>
      <c r="F3304" s="7"/>
      <c r="G3304" s="7"/>
      <c r="H3304" s="7"/>
      <c r="I3304" s="7"/>
      <c r="J3304" s="7"/>
      <c r="K3304" s="7"/>
      <c r="L3304" s="7"/>
      <c r="M3304" s="7"/>
      <c r="N3304" s="7"/>
      <c r="O3304" s="7"/>
      <c r="P3304" s="7"/>
      <c r="Q3304" s="7"/>
      <c r="R3304" s="7"/>
      <c r="S3304" s="7"/>
      <c r="T3304" s="7"/>
      <c r="U3304" s="7"/>
      <c r="V3304" s="7"/>
      <c r="W3304" s="7"/>
      <c r="X3304" s="7"/>
      <c r="Y3304" s="7"/>
    </row>
    <row r="3305" spans="1:25" ht="13" x14ac:dyDescent="0.15">
      <c r="A3305" s="7"/>
      <c r="B3305" s="7"/>
      <c r="C3305" s="7"/>
      <c r="D3305" s="8"/>
      <c r="E3305" s="7"/>
      <c r="F3305" s="7"/>
      <c r="G3305" s="7"/>
      <c r="H3305" s="7"/>
      <c r="I3305" s="7"/>
      <c r="J3305" s="7"/>
      <c r="K3305" s="7"/>
      <c r="L3305" s="7"/>
      <c r="M3305" s="7"/>
      <c r="N3305" s="7"/>
      <c r="O3305" s="7"/>
      <c r="P3305" s="7"/>
      <c r="Q3305" s="7"/>
      <c r="R3305" s="7"/>
      <c r="S3305" s="7"/>
      <c r="T3305" s="7"/>
      <c r="U3305" s="7"/>
      <c r="V3305" s="7"/>
      <c r="W3305" s="7"/>
      <c r="X3305" s="7"/>
      <c r="Y3305" s="7"/>
    </row>
    <row r="3306" spans="1:25" ht="13" x14ac:dyDescent="0.15">
      <c r="A3306" s="7"/>
      <c r="B3306" s="7"/>
      <c r="C3306" s="7"/>
      <c r="D3306" s="8"/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7"/>
      <c r="P3306" s="7"/>
      <c r="Q3306" s="7"/>
      <c r="R3306" s="7"/>
      <c r="S3306" s="7"/>
      <c r="T3306" s="7"/>
      <c r="U3306" s="7"/>
      <c r="V3306" s="7"/>
      <c r="W3306" s="7"/>
      <c r="X3306" s="7"/>
      <c r="Y3306" s="7"/>
    </row>
    <row r="3307" spans="1:25" ht="13" x14ac:dyDescent="0.15">
      <c r="A3307" s="7"/>
      <c r="B3307" s="7"/>
      <c r="C3307" s="7"/>
      <c r="D3307" s="8"/>
      <c r="E3307" s="7"/>
      <c r="F3307" s="7"/>
      <c r="G3307" s="7"/>
      <c r="H3307" s="7"/>
      <c r="I3307" s="7"/>
      <c r="J3307" s="7"/>
      <c r="K3307" s="7"/>
      <c r="L3307" s="7"/>
      <c r="M3307" s="7"/>
      <c r="N3307" s="7"/>
      <c r="O3307" s="7"/>
      <c r="P3307" s="7"/>
      <c r="Q3307" s="7"/>
      <c r="R3307" s="7"/>
      <c r="S3307" s="7"/>
      <c r="T3307" s="7"/>
      <c r="U3307" s="7"/>
      <c r="V3307" s="7"/>
      <c r="W3307" s="7"/>
      <c r="X3307" s="7"/>
      <c r="Y3307" s="7"/>
    </row>
    <row r="3308" spans="1:25" ht="13" x14ac:dyDescent="0.15">
      <c r="A3308" s="7"/>
      <c r="B3308" s="7"/>
      <c r="C3308" s="7"/>
      <c r="D3308" s="8"/>
      <c r="E3308" s="7"/>
      <c r="F3308" s="7"/>
      <c r="G3308" s="7"/>
      <c r="H3308" s="7"/>
      <c r="I3308" s="7"/>
      <c r="J3308" s="7"/>
      <c r="K3308" s="7"/>
      <c r="L3308" s="7"/>
      <c r="M3308" s="7"/>
      <c r="N3308" s="7"/>
      <c r="O3308" s="7"/>
      <c r="P3308" s="7"/>
      <c r="Q3308" s="7"/>
      <c r="R3308" s="7"/>
      <c r="S3308" s="7"/>
      <c r="T3308" s="7"/>
      <c r="U3308" s="7"/>
      <c r="V3308" s="7"/>
      <c r="W3308" s="7"/>
      <c r="X3308" s="7"/>
      <c r="Y3308" s="7"/>
    </row>
    <row r="3309" spans="1:25" ht="13" x14ac:dyDescent="0.15">
      <c r="A3309" s="7"/>
      <c r="B3309" s="7"/>
      <c r="C3309" s="7"/>
      <c r="D3309" s="8"/>
      <c r="E3309" s="7"/>
      <c r="F3309" s="7"/>
      <c r="G3309" s="7"/>
      <c r="H3309" s="7"/>
      <c r="I3309" s="7"/>
      <c r="J3309" s="7"/>
      <c r="K3309" s="7"/>
      <c r="L3309" s="7"/>
      <c r="M3309" s="7"/>
      <c r="N3309" s="7"/>
      <c r="O3309" s="7"/>
      <c r="P3309" s="7"/>
      <c r="Q3309" s="7"/>
      <c r="R3309" s="7"/>
      <c r="S3309" s="7"/>
      <c r="T3309" s="7"/>
      <c r="U3309" s="7"/>
      <c r="V3309" s="7"/>
      <c r="W3309" s="7"/>
      <c r="X3309" s="7"/>
      <c r="Y3309" s="7"/>
    </row>
    <row r="3310" spans="1:25" ht="13" x14ac:dyDescent="0.15">
      <c r="A3310" s="7"/>
      <c r="B3310" s="7"/>
      <c r="C3310" s="7"/>
      <c r="D3310" s="8"/>
      <c r="E3310" s="7"/>
      <c r="F3310" s="7"/>
      <c r="G3310" s="7"/>
      <c r="H3310" s="7"/>
      <c r="I3310" s="7"/>
      <c r="J3310" s="7"/>
      <c r="K3310" s="7"/>
      <c r="L3310" s="7"/>
      <c r="M3310" s="7"/>
      <c r="N3310" s="7"/>
      <c r="O3310" s="7"/>
      <c r="P3310" s="7"/>
      <c r="Q3310" s="7"/>
      <c r="R3310" s="7"/>
      <c r="S3310" s="7"/>
      <c r="T3310" s="7"/>
      <c r="U3310" s="7"/>
      <c r="V3310" s="7"/>
      <c r="W3310" s="7"/>
      <c r="X3310" s="7"/>
      <c r="Y3310" s="7"/>
    </row>
    <row r="3311" spans="1:25" ht="13" x14ac:dyDescent="0.15">
      <c r="A3311" s="7"/>
      <c r="B3311" s="7"/>
      <c r="C3311" s="7"/>
      <c r="D3311" s="8"/>
      <c r="E3311" s="7"/>
      <c r="F3311" s="7"/>
      <c r="G3311" s="7"/>
      <c r="H3311" s="7"/>
      <c r="I3311" s="7"/>
      <c r="J3311" s="7"/>
      <c r="K3311" s="7"/>
      <c r="L3311" s="7"/>
      <c r="M3311" s="7"/>
      <c r="N3311" s="7"/>
      <c r="O3311" s="7"/>
      <c r="P3311" s="7"/>
      <c r="Q3311" s="7"/>
      <c r="R3311" s="7"/>
      <c r="S3311" s="7"/>
      <c r="T3311" s="7"/>
      <c r="U3311" s="7"/>
      <c r="V3311" s="7"/>
      <c r="W3311" s="7"/>
      <c r="X3311" s="7"/>
      <c r="Y3311" s="7"/>
    </row>
    <row r="3312" spans="1:25" ht="13" x14ac:dyDescent="0.15">
      <c r="A3312" s="7"/>
      <c r="B3312" s="7"/>
      <c r="C3312" s="7"/>
      <c r="D3312" s="8"/>
      <c r="E3312" s="7"/>
      <c r="F3312" s="7"/>
      <c r="G3312" s="7"/>
      <c r="H3312" s="7"/>
      <c r="I3312" s="7"/>
      <c r="J3312" s="7"/>
      <c r="K3312" s="7"/>
      <c r="L3312" s="7"/>
      <c r="M3312" s="7"/>
      <c r="N3312" s="7"/>
      <c r="O3312" s="7"/>
      <c r="P3312" s="7"/>
      <c r="Q3312" s="7"/>
      <c r="R3312" s="7"/>
      <c r="S3312" s="7"/>
      <c r="T3312" s="7"/>
      <c r="U3312" s="7"/>
      <c r="V3312" s="7"/>
      <c r="W3312" s="7"/>
      <c r="X3312" s="7"/>
      <c r="Y3312" s="7"/>
    </row>
    <row r="3313" spans="1:25" ht="13" x14ac:dyDescent="0.15">
      <c r="A3313" s="7"/>
      <c r="B3313" s="7"/>
      <c r="C3313" s="7"/>
      <c r="D3313" s="8"/>
      <c r="E3313" s="7"/>
      <c r="F3313" s="7"/>
      <c r="G3313" s="7"/>
      <c r="H3313" s="7"/>
      <c r="I3313" s="7"/>
      <c r="J3313" s="7"/>
      <c r="K3313" s="7"/>
      <c r="L3313" s="7"/>
      <c r="M3313" s="7"/>
      <c r="N3313" s="7"/>
      <c r="O3313" s="7"/>
      <c r="P3313" s="7"/>
      <c r="Q3313" s="7"/>
      <c r="R3313" s="7"/>
      <c r="S3313" s="7"/>
      <c r="T3313" s="7"/>
      <c r="U3313" s="7"/>
      <c r="V3313" s="7"/>
      <c r="W3313" s="7"/>
      <c r="X3313" s="7"/>
      <c r="Y3313" s="7"/>
    </row>
    <row r="3314" spans="1:25" ht="13" x14ac:dyDescent="0.15">
      <c r="A3314" s="7"/>
      <c r="B3314" s="7"/>
      <c r="C3314" s="7"/>
      <c r="D3314" s="8"/>
      <c r="E3314" s="7"/>
      <c r="F3314" s="7"/>
      <c r="G3314" s="7"/>
      <c r="H3314" s="7"/>
      <c r="I3314" s="7"/>
      <c r="J3314" s="7"/>
      <c r="K3314" s="7"/>
      <c r="L3314" s="7"/>
      <c r="M3314" s="7"/>
      <c r="N3314" s="7"/>
      <c r="O3314" s="7"/>
      <c r="P3314" s="7"/>
      <c r="Q3314" s="7"/>
      <c r="R3314" s="7"/>
      <c r="S3314" s="7"/>
      <c r="T3314" s="7"/>
      <c r="U3314" s="7"/>
      <c r="V3314" s="7"/>
      <c r="W3314" s="7"/>
      <c r="X3314" s="7"/>
      <c r="Y3314" s="7"/>
    </row>
    <row r="3315" spans="1:25" ht="13" x14ac:dyDescent="0.15">
      <c r="A3315" s="7"/>
      <c r="B3315" s="7"/>
      <c r="C3315" s="7"/>
      <c r="D3315" s="8"/>
      <c r="E3315" s="7"/>
      <c r="F3315" s="7"/>
      <c r="G3315" s="7"/>
      <c r="H3315" s="7"/>
      <c r="I3315" s="7"/>
      <c r="J3315" s="7"/>
      <c r="K3315" s="7"/>
      <c r="L3315" s="7"/>
      <c r="M3315" s="7"/>
      <c r="N3315" s="7"/>
      <c r="O3315" s="7"/>
      <c r="P3315" s="7"/>
      <c r="Q3315" s="7"/>
      <c r="R3315" s="7"/>
      <c r="S3315" s="7"/>
      <c r="T3315" s="7"/>
      <c r="U3315" s="7"/>
      <c r="V3315" s="7"/>
      <c r="W3315" s="7"/>
      <c r="X3315" s="7"/>
      <c r="Y3315" s="7"/>
    </row>
    <row r="3316" spans="1:25" ht="13" x14ac:dyDescent="0.15">
      <c r="A3316" s="7"/>
      <c r="B3316" s="7"/>
      <c r="C3316" s="7"/>
      <c r="D3316" s="8"/>
      <c r="E3316" s="7"/>
      <c r="F3316" s="7"/>
      <c r="G3316" s="7"/>
      <c r="H3316" s="7"/>
      <c r="I3316" s="7"/>
      <c r="J3316" s="7"/>
      <c r="K3316" s="7"/>
      <c r="L3316" s="7"/>
      <c r="M3316" s="7"/>
      <c r="N3316" s="7"/>
      <c r="O3316" s="7"/>
      <c r="P3316" s="7"/>
      <c r="Q3316" s="7"/>
      <c r="R3316" s="7"/>
      <c r="S3316" s="7"/>
      <c r="T3316" s="7"/>
      <c r="U3316" s="7"/>
      <c r="V3316" s="7"/>
      <c r="W3316" s="7"/>
      <c r="X3316" s="7"/>
      <c r="Y3316" s="7"/>
    </row>
    <row r="3317" spans="1:25" ht="13" x14ac:dyDescent="0.15">
      <c r="A3317" s="7"/>
      <c r="B3317" s="7"/>
      <c r="C3317" s="7"/>
      <c r="D3317" s="8"/>
      <c r="E3317" s="7"/>
      <c r="F3317" s="7"/>
      <c r="G3317" s="7"/>
      <c r="H3317" s="7"/>
      <c r="I3317" s="7"/>
      <c r="J3317" s="7"/>
      <c r="K3317" s="7"/>
      <c r="L3317" s="7"/>
      <c r="M3317" s="7"/>
      <c r="N3317" s="7"/>
      <c r="O3317" s="7"/>
      <c r="P3317" s="7"/>
      <c r="Q3317" s="7"/>
      <c r="R3317" s="7"/>
      <c r="S3317" s="7"/>
      <c r="T3317" s="7"/>
      <c r="U3317" s="7"/>
      <c r="V3317" s="7"/>
      <c r="W3317" s="7"/>
      <c r="X3317" s="7"/>
      <c r="Y3317" s="7"/>
    </row>
    <row r="3318" spans="1:25" ht="13" x14ac:dyDescent="0.15">
      <c r="A3318" s="7"/>
      <c r="B3318" s="7"/>
      <c r="C3318" s="7"/>
      <c r="D3318" s="8"/>
      <c r="E3318" s="7"/>
      <c r="F3318" s="7"/>
      <c r="G3318" s="7"/>
      <c r="H3318" s="7"/>
      <c r="I3318" s="7"/>
      <c r="J3318" s="7"/>
      <c r="K3318" s="7"/>
      <c r="L3318" s="7"/>
      <c r="M3318" s="7"/>
      <c r="N3318" s="7"/>
      <c r="O3318" s="7"/>
      <c r="P3318" s="7"/>
      <c r="Q3318" s="7"/>
      <c r="R3318" s="7"/>
      <c r="S3318" s="7"/>
      <c r="T3318" s="7"/>
      <c r="U3318" s="7"/>
      <c r="V3318" s="7"/>
      <c r="W3318" s="7"/>
      <c r="X3318" s="7"/>
      <c r="Y3318" s="7"/>
    </row>
    <row r="3319" spans="1:25" ht="13" x14ac:dyDescent="0.15">
      <c r="A3319" s="7"/>
      <c r="B3319" s="7"/>
      <c r="C3319" s="7"/>
      <c r="D3319" s="8"/>
      <c r="E3319" s="7"/>
      <c r="F3319" s="7"/>
      <c r="G3319" s="7"/>
      <c r="H3319" s="7"/>
      <c r="I3319" s="7"/>
      <c r="J3319" s="7"/>
      <c r="K3319" s="7"/>
      <c r="L3319" s="7"/>
      <c r="M3319" s="7"/>
      <c r="N3319" s="7"/>
      <c r="O3319" s="7"/>
      <c r="P3319" s="7"/>
      <c r="Q3319" s="7"/>
      <c r="R3319" s="7"/>
      <c r="S3319" s="7"/>
      <c r="T3319" s="7"/>
      <c r="U3319" s="7"/>
      <c r="V3319" s="7"/>
      <c r="W3319" s="7"/>
      <c r="X3319" s="7"/>
      <c r="Y3319" s="7"/>
    </row>
    <row r="3320" spans="1:25" ht="13" x14ac:dyDescent="0.15">
      <c r="A3320" s="7"/>
      <c r="B3320" s="7"/>
      <c r="C3320" s="7"/>
      <c r="D3320" s="8"/>
      <c r="E3320" s="7"/>
      <c r="F3320" s="7"/>
      <c r="G3320" s="7"/>
      <c r="H3320" s="7"/>
      <c r="I3320" s="7"/>
      <c r="J3320" s="7"/>
      <c r="K3320" s="7"/>
      <c r="L3320" s="7"/>
      <c r="M3320" s="7"/>
      <c r="N3320" s="7"/>
      <c r="O3320" s="7"/>
      <c r="P3320" s="7"/>
      <c r="Q3320" s="7"/>
      <c r="R3320" s="7"/>
      <c r="S3320" s="7"/>
      <c r="T3320" s="7"/>
      <c r="U3320" s="7"/>
      <c r="V3320" s="7"/>
      <c r="W3320" s="7"/>
      <c r="X3320" s="7"/>
      <c r="Y3320" s="7"/>
    </row>
    <row r="3321" spans="1:25" ht="13" x14ac:dyDescent="0.15">
      <c r="A3321" s="7"/>
      <c r="B3321" s="7"/>
      <c r="C3321" s="7"/>
      <c r="D3321" s="8"/>
      <c r="E3321" s="7"/>
      <c r="F3321" s="7"/>
      <c r="G3321" s="7"/>
      <c r="H3321" s="7"/>
      <c r="I3321" s="7"/>
      <c r="J3321" s="7"/>
      <c r="K3321" s="7"/>
      <c r="L3321" s="7"/>
      <c r="M3321" s="7"/>
      <c r="N3321" s="7"/>
      <c r="O3321" s="7"/>
      <c r="P3321" s="7"/>
      <c r="Q3321" s="7"/>
      <c r="R3321" s="7"/>
      <c r="S3321" s="7"/>
      <c r="T3321" s="7"/>
      <c r="U3321" s="7"/>
      <c r="V3321" s="7"/>
      <c r="W3321" s="7"/>
      <c r="X3321" s="7"/>
      <c r="Y3321" s="7"/>
    </row>
    <row r="3322" spans="1:25" ht="13" x14ac:dyDescent="0.15">
      <c r="A3322" s="7"/>
      <c r="B3322" s="7"/>
      <c r="C3322" s="7"/>
      <c r="D3322" s="8"/>
      <c r="E3322" s="7"/>
      <c r="F3322" s="7"/>
      <c r="G3322" s="7"/>
      <c r="H3322" s="7"/>
      <c r="I3322" s="7"/>
      <c r="J3322" s="7"/>
      <c r="K3322" s="7"/>
      <c r="L3322" s="7"/>
      <c r="M3322" s="7"/>
      <c r="N3322" s="7"/>
      <c r="O3322" s="7"/>
      <c r="P3322" s="7"/>
      <c r="Q3322" s="7"/>
      <c r="R3322" s="7"/>
      <c r="S3322" s="7"/>
      <c r="T3322" s="7"/>
      <c r="U3322" s="7"/>
      <c r="V3322" s="7"/>
      <c r="W3322" s="7"/>
      <c r="X3322" s="7"/>
      <c r="Y3322" s="7"/>
    </row>
    <row r="3323" spans="1:25" ht="13" x14ac:dyDescent="0.15">
      <c r="A3323" s="7"/>
      <c r="B3323" s="7"/>
      <c r="C3323" s="7"/>
      <c r="D3323" s="8"/>
      <c r="E3323" s="7"/>
      <c r="F3323" s="7"/>
      <c r="G3323" s="7"/>
      <c r="H3323" s="7"/>
      <c r="I3323" s="7"/>
      <c r="J3323" s="7"/>
      <c r="K3323" s="7"/>
      <c r="L3323" s="7"/>
      <c r="M3323" s="7"/>
      <c r="N3323" s="7"/>
      <c r="O3323" s="7"/>
      <c r="P3323" s="7"/>
      <c r="Q3323" s="7"/>
      <c r="R3323" s="7"/>
      <c r="S3323" s="7"/>
      <c r="T3323" s="7"/>
      <c r="U3323" s="7"/>
      <c r="V3323" s="7"/>
      <c r="W3323" s="7"/>
      <c r="X3323" s="7"/>
      <c r="Y3323" s="7"/>
    </row>
    <row r="3324" spans="1:25" ht="13" x14ac:dyDescent="0.15">
      <c r="A3324" s="7"/>
      <c r="B3324" s="7"/>
      <c r="C3324" s="7"/>
      <c r="D3324" s="8"/>
      <c r="E3324" s="7"/>
      <c r="F3324" s="7"/>
      <c r="G3324" s="7"/>
      <c r="H3324" s="7"/>
      <c r="I3324" s="7"/>
      <c r="J3324" s="7"/>
      <c r="K3324" s="7"/>
      <c r="L3324" s="7"/>
      <c r="M3324" s="7"/>
      <c r="N3324" s="7"/>
      <c r="O3324" s="7"/>
      <c r="P3324" s="7"/>
      <c r="Q3324" s="7"/>
      <c r="R3324" s="7"/>
      <c r="S3324" s="7"/>
      <c r="T3324" s="7"/>
      <c r="U3324" s="7"/>
      <c r="V3324" s="7"/>
      <c r="W3324" s="7"/>
      <c r="X3324" s="7"/>
      <c r="Y3324" s="7"/>
    </row>
    <row r="3325" spans="1:25" ht="13" x14ac:dyDescent="0.15">
      <c r="A3325" s="7"/>
      <c r="B3325" s="7"/>
      <c r="C3325" s="7"/>
      <c r="D3325" s="8"/>
      <c r="E3325" s="7"/>
      <c r="F3325" s="7"/>
      <c r="G3325" s="7"/>
      <c r="H3325" s="7"/>
      <c r="I3325" s="7"/>
      <c r="J3325" s="7"/>
      <c r="K3325" s="7"/>
      <c r="L3325" s="7"/>
      <c r="M3325" s="7"/>
      <c r="N3325" s="7"/>
      <c r="O3325" s="7"/>
      <c r="P3325" s="7"/>
      <c r="Q3325" s="7"/>
      <c r="R3325" s="7"/>
      <c r="S3325" s="7"/>
      <c r="T3325" s="7"/>
      <c r="U3325" s="7"/>
      <c r="V3325" s="7"/>
      <c r="W3325" s="7"/>
      <c r="X3325" s="7"/>
      <c r="Y3325" s="7"/>
    </row>
    <row r="3326" spans="1:25" ht="13" x14ac:dyDescent="0.15">
      <c r="A3326" s="7"/>
      <c r="B3326" s="7"/>
      <c r="C3326" s="7"/>
      <c r="D3326" s="8"/>
      <c r="E3326" s="7"/>
      <c r="F3326" s="7"/>
      <c r="G3326" s="7"/>
      <c r="H3326" s="7"/>
      <c r="I3326" s="7"/>
      <c r="J3326" s="7"/>
      <c r="K3326" s="7"/>
      <c r="L3326" s="7"/>
      <c r="M3326" s="7"/>
      <c r="N3326" s="7"/>
      <c r="O3326" s="7"/>
      <c r="P3326" s="7"/>
      <c r="Q3326" s="7"/>
      <c r="R3326" s="7"/>
      <c r="S3326" s="7"/>
      <c r="T3326" s="7"/>
      <c r="U3326" s="7"/>
      <c r="V3326" s="7"/>
      <c r="W3326" s="7"/>
      <c r="X3326" s="7"/>
      <c r="Y3326" s="7"/>
    </row>
    <row r="3327" spans="1:25" ht="13" x14ac:dyDescent="0.15">
      <c r="A3327" s="7"/>
      <c r="B3327" s="7"/>
      <c r="C3327" s="7"/>
      <c r="D3327" s="8"/>
      <c r="E3327" s="7"/>
      <c r="F3327" s="7"/>
      <c r="G3327" s="7"/>
      <c r="H3327" s="7"/>
      <c r="I3327" s="7"/>
      <c r="J3327" s="7"/>
      <c r="K3327" s="7"/>
      <c r="L3327" s="7"/>
      <c r="M3327" s="7"/>
      <c r="N3327" s="7"/>
      <c r="O3327" s="7"/>
      <c r="P3327" s="7"/>
      <c r="Q3327" s="7"/>
      <c r="R3327" s="7"/>
      <c r="S3327" s="7"/>
      <c r="T3327" s="7"/>
      <c r="U3327" s="7"/>
      <c r="V3327" s="7"/>
      <c r="W3327" s="7"/>
      <c r="X3327" s="7"/>
      <c r="Y3327" s="7"/>
    </row>
    <row r="3328" spans="1:25" ht="13" x14ac:dyDescent="0.15">
      <c r="A3328" s="7"/>
      <c r="B3328" s="7"/>
      <c r="C3328" s="7"/>
      <c r="D3328" s="8"/>
      <c r="E3328" s="7"/>
      <c r="F3328" s="7"/>
      <c r="G3328" s="7"/>
      <c r="H3328" s="7"/>
      <c r="I3328" s="7"/>
      <c r="J3328" s="7"/>
      <c r="K3328" s="7"/>
      <c r="L3328" s="7"/>
      <c r="M3328" s="7"/>
      <c r="N3328" s="7"/>
      <c r="O3328" s="7"/>
      <c r="P3328" s="7"/>
      <c r="Q3328" s="7"/>
      <c r="R3328" s="7"/>
      <c r="S3328" s="7"/>
      <c r="T3328" s="7"/>
      <c r="U3328" s="7"/>
      <c r="V3328" s="7"/>
      <c r="W3328" s="7"/>
      <c r="X3328" s="7"/>
      <c r="Y3328" s="7"/>
    </row>
    <row r="3329" spans="1:25" ht="13" x14ac:dyDescent="0.15">
      <c r="A3329" s="7"/>
      <c r="B3329" s="7"/>
      <c r="C3329" s="7"/>
      <c r="D3329" s="8"/>
      <c r="E3329" s="7"/>
      <c r="F3329" s="7"/>
      <c r="G3329" s="7"/>
      <c r="H3329" s="7"/>
      <c r="I3329" s="7"/>
      <c r="J3329" s="7"/>
      <c r="K3329" s="7"/>
      <c r="L3329" s="7"/>
      <c r="M3329" s="7"/>
      <c r="N3329" s="7"/>
      <c r="O3329" s="7"/>
      <c r="P3329" s="7"/>
      <c r="Q3329" s="7"/>
      <c r="R3329" s="7"/>
      <c r="S3329" s="7"/>
      <c r="T3329" s="7"/>
      <c r="U3329" s="7"/>
      <c r="V3329" s="7"/>
      <c r="W3329" s="7"/>
      <c r="X3329" s="7"/>
      <c r="Y3329" s="7"/>
    </row>
    <row r="3330" spans="1:25" ht="13" x14ac:dyDescent="0.15">
      <c r="A3330" s="7"/>
      <c r="B3330" s="7"/>
      <c r="C3330" s="7"/>
      <c r="D3330" s="8"/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7"/>
      <c r="P3330" s="7"/>
      <c r="Q3330" s="7"/>
      <c r="R3330" s="7"/>
      <c r="S3330" s="7"/>
      <c r="T3330" s="7"/>
      <c r="U3330" s="7"/>
      <c r="V3330" s="7"/>
      <c r="W3330" s="7"/>
      <c r="X3330" s="7"/>
      <c r="Y3330" s="7"/>
    </row>
    <row r="3331" spans="1:25" ht="13" x14ac:dyDescent="0.15">
      <c r="A3331" s="7"/>
      <c r="B3331" s="7"/>
      <c r="C3331" s="7"/>
      <c r="D3331" s="8"/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7"/>
      <c r="P3331" s="7"/>
      <c r="Q3331" s="7"/>
      <c r="R3331" s="7"/>
      <c r="S3331" s="7"/>
      <c r="T3331" s="7"/>
      <c r="U3331" s="7"/>
      <c r="V3331" s="7"/>
      <c r="W3331" s="7"/>
      <c r="X3331" s="7"/>
      <c r="Y3331" s="7"/>
    </row>
    <row r="3332" spans="1:25" ht="13" x14ac:dyDescent="0.15">
      <c r="A3332" s="7"/>
      <c r="B3332" s="7"/>
      <c r="C3332" s="7"/>
      <c r="D3332" s="8"/>
      <c r="E3332" s="7"/>
      <c r="F3332" s="7"/>
      <c r="G3332" s="7"/>
      <c r="H3332" s="7"/>
      <c r="I3332" s="7"/>
      <c r="J3332" s="7"/>
      <c r="K3332" s="7"/>
      <c r="L3332" s="7"/>
      <c r="M3332" s="7"/>
      <c r="N3332" s="7"/>
      <c r="O3332" s="7"/>
      <c r="P3332" s="7"/>
      <c r="Q3332" s="7"/>
      <c r="R3332" s="7"/>
      <c r="S3332" s="7"/>
      <c r="T3332" s="7"/>
      <c r="U3332" s="7"/>
      <c r="V3332" s="7"/>
      <c r="W3332" s="7"/>
      <c r="X3332" s="7"/>
      <c r="Y3332" s="7"/>
    </row>
    <row r="3333" spans="1:25" ht="13" x14ac:dyDescent="0.15">
      <c r="A3333" s="7"/>
      <c r="B3333" s="7"/>
      <c r="C3333" s="7"/>
      <c r="D3333" s="8"/>
      <c r="E3333" s="7"/>
      <c r="F3333" s="7"/>
      <c r="G3333" s="7"/>
      <c r="H3333" s="7"/>
      <c r="I3333" s="7"/>
      <c r="J3333" s="7"/>
      <c r="K3333" s="7"/>
      <c r="L3333" s="7"/>
      <c r="M3333" s="7"/>
      <c r="N3333" s="7"/>
      <c r="O3333" s="7"/>
      <c r="P3333" s="7"/>
      <c r="Q3333" s="7"/>
      <c r="R3333" s="7"/>
      <c r="S3333" s="7"/>
      <c r="T3333" s="7"/>
      <c r="U3333" s="7"/>
      <c r="V3333" s="7"/>
      <c r="W3333" s="7"/>
      <c r="X3333" s="7"/>
      <c r="Y3333" s="7"/>
    </row>
    <row r="3334" spans="1:25" ht="13" x14ac:dyDescent="0.15">
      <c r="A3334" s="7"/>
      <c r="B3334" s="7"/>
      <c r="C3334" s="7"/>
      <c r="D3334" s="8"/>
      <c r="E3334" s="7"/>
      <c r="F3334" s="7"/>
      <c r="G3334" s="7"/>
      <c r="H3334" s="7"/>
      <c r="I3334" s="7"/>
      <c r="J3334" s="7"/>
      <c r="K3334" s="7"/>
      <c r="L3334" s="7"/>
      <c r="M3334" s="7"/>
      <c r="N3334" s="7"/>
      <c r="O3334" s="7"/>
      <c r="P3334" s="7"/>
      <c r="Q3334" s="7"/>
      <c r="R3334" s="7"/>
      <c r="S3334" s="7"/>
      <c r="T3334" s="7"/>
      <c r="U3334" s="7"/>
      <c r="V3334" s="7"/>
      <c r="W3334" s="7"/>
      <c r="X3334" s="7"/>
      <c r="Y3334" s="7"/>
    </row>
    <row r="3335" spans="1:25" ht="13" x14ac:dyDescent="0.15">
      <c r="A3335" s="7"/>
      <c r="B3335" s="7"/>
      <c r="C3335" s="7"/>
      <c r="D3335" s="8"/>
      <c r="E3335" s="7"/>
      <c r="F3335" s="7"/>
      <c r="G3335" s="7"/>
      <c r="H3335" s="7"/>
      <c r="I3335" s="7"/>
      <c r="J3335" s="7"/>
      <c r="K3335" s="7"/>
      <c r="L3335" s="7"/>
      <c r="M3335" s="7"/>
      <c r="N3335" s="7"/>
      <c r="O3335" s="7"/>
      <c r="P3335" s="7"/>
      <c r="Q3335" s="7"/>
      <c r="R3335" s="7"/>
      <c r="S3335" s="7"/>
      <c r="T3335" s="7"/>
      <c r="U3335" s="7"/>
      <c r="V3335" s="7"/>
      <c r="W3335" s="7"/>
      <c r="X3335" s="7"/>
      <c r="Y3335" s="7"/>
    </row>
    <row r="3336" spans="1:25" ht="13" x14ac:dyDescent="0.15">
      <c r="A3336" s="7"/>
      <c r="B3336" s="7"/>
      <c r="C3336" s="7"/>
      <c r="D3336" s="8"/>
      <c r="E3336" s="7"/>
      <c r="F3336" s="7"/>
      <c r="G3336" s="7"/>
      <c r="H3336" s="7"/>
      <c r="I3336" s="7"/>
      <c r="J3336" s="7"/>
      <c r="K3336" s="7"/>
      <c r="L3336" s="7"/>
      <c r="M3336" s="7"/>
      <c r="N3336" s="7"/>
      <c r="O3336" s="7"/>
      <c r="P3336" s="7"/>
      <c r="Q3336" s="7"/>
      <c r="R3336" s="7"/>
      <c r="S3336" s="7"/>
      <c r="T3336" s="7"/>
      <c r="U3336" s="7"/>
      <c r="V3336" s="7"/>
      <c r="W3336" s="7"/>
      <c r="X3336" s="7"/>
      <c r="Y3336" s="7"/>
    </row>
    <row r="3337" spans="1:25" ht="13" x14ac:dyDescent="0.15">
      <c r="A3337" s="7"/>
      <c r="B3337" s="7"/>
      <c r="C3337" s="7"/>
      <c r="D3337" s="8"/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7"/>
      <c r="P3337" s="7"/>
      <c r="Q3337" s="7"/>
      <c r="R3337" s="7"/>
      <c r="S3337" s="7"/>
      <c r="T3337" s="7"/>
      <c r="U3337" s="7"/>
      <c r="V3337" s="7"/>
      <c r="W3337" s="7"/>
      <c r="X3337" s="7"/>
      <c r="Y3337" s="7"/>
    </row>
    <row r="3338" spans="1:25" ht="13" x14ac:dyDescent="0.15">
      <c r="A3338" s="7"/>
      <c r="B3338" s="7"/>
      <c r="C3338" s="7"/>
      <c r="D3338" s="8"/>
      <c r="E3338" s="7"/>
      <c r="F3338" s="7"/>
      <c r="G3338" s="7"/>
      <c r="H3338" s="7"/>
      <c r="I3338" s="7"/>
      <c r="J3338" s="7"/>
      <c r="K3338" s="7"/>
      <c r="L3338" s="7"/>
      <c r="M3338" s="7"/>
      <c r="N3338" s="7"/>
      <c r="O3338" s="7"/>
      <c r="P3338" s="7"/>
      <c r="Q3338" s="7"/>
      <c r="R3338" s="7"/>
      <c r="S3338" s="7"/>
      <c r="T3338" s="7"/>
      <c r="U3338" s="7"/>
      <c r="V3338" s="7"/>
      <c r="W3338" s="7"/>
      <c r="X3338" s="7"/>
      <c r="Y3338" s="7"/>
    </row>
    <row r="3339" spans="1:25" ht="13" x14ac:dyDescent="0.15">
      <c r="A3339" s="7"/>
      <c r="B3339" s="7"/>
      <c r="C3339" s="7"/>
      <c r="D3339" s="8"/>
      <c r="E3339" s="7"/>
      <c r="F3339" s="7"/>
      <c r="G3339" s="7"/>
      <c r="H3339" s="7"/>
      <c r="I3339" s="7"/>
      <c r="J3339" s="7"/>
      <c r="K3339" s="7"/>
      <c r="L3339" s="7"/>
      <c r="M3339" s="7"/>
      <c r="N3339" s="7"/>
      <c r="O3339" s="7"/>
      <c r="P3339" s="7"/>
      <c r="Q3339" s="7"/>
      <c r="R3339" s="7"/>
      <c r="S3339" s="7"/>
      <c r="T3339" s="7"/>
      <c r="U3339" s="7"/>
      <c r="V3339" s="7"/>
      <c r="W3339" s="7"/>
      <c r="X3339" s="7"/>
      <c r="Y3339" s="7"/>
    </row>
    <row r="3340" spans="1:25" ht="13" x14ac:dyDescent="0.15">
      <c r="A3340" s="7"/>
      <c r="B3340" s="7"/>
      <c r="C3340" s="7"/>
      <c r="D3340" s="8"/>
      <c r="E3340" s="7"/>
      <c r="F3340" s="7"/>
      <c r="G3340" s="7"/>
      <c r="H3340" s="7"/>
      <c r="I3340" s="7"/>
      <c r="J3340" s="7"/>
      <c r="K3340" s="7"/>
      <c r="L3340" s="7"/>
      <c r="M3340" s="7"/>
      <c r="N3340" s="7"/>
      <c r="O3340" s="7"/>
      <c r="P3340" s="7"/>
      <c r="Q3340" s="7"/>
      <c r="R3340" s="7"/>
      <c r="S3340" s="7"/>
      <c r="T3340" s="7"/>
      <c r="U3340" s="7"/>
      <c r="V3340" s="7"/>
      <c r="W3340" s="7"/>
      <c r="X3340" s="7"/>
      <c r="Y3340" s="7"/>
    </row>
    <row r="3341" spans="1:25" ht="13" x14ac:dyDescent="0.15">
      <c r="A3341" s="7"/>
      <c r="B3341" s="7"/>
      <c r="C3341" s="7"/>
      <c r="D3341" s="8"/>
      <c r="E3341" s="7"/>
      <c r="F3341" s="7"/>
      <c r="G3341" s="7"/>
      <c r="H3341" s="7"/>
      <c r="I3341" s="7"/>
      <c r="J3341" s="7"/>
      <c r="K3341" s="7"/>
      <c r="L3341" s="7"/>
      <c r="M3341" s="7"/>
      <c r="N3341" s="7"/>
      <c r="O3341" s="7"/>
      <c r="P3341" s="7"/>
      <c r="Q3341" s="7"/>
      <c r="R3341" s="7"/>
      <c r="S3341" s="7"/>
      <c r="T3341" s="7"/>
      <c r="U3341" s="7"/>
      <c r="V3341" s="7"/>
      <c r="W3341" s="7"/>
      <c r="X3341" s="7"/>
      <c r="Y3341" s="7"/>
    </row>
    <row r="3342" spans="1:25" ht="13" x14ac:dyDescent="0.15">
      <c r="A3342" s="7"/>
      <c r="B3342" s="7"/>
      <c r="C3342" s="7"/>
      <c r="D3342" s="8"/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7"/>
      <c r="P3342" s="7"/>
      <c r="Q3342" s="7"/>
      <c r="R3342" s="7"/>
      <c r="S3342" s="7"/>
      <c r="T3342" s="7"/>
      <c r="U3342" s="7"/>
      <c r="V3342" s="7"/>
      <c r="W3342" s="7"/>
      <c r="X3342" s="7"/>
      <c r="Y3342" s="7"/>
    </row>
    <row r="3343" spans="1:25" ht="13" x14ac:dyDescent="0.15">
      <c r="A3343" s="7"/>
      <c r="B3343" s="7"/>
      <c r="C3343" s="7"/>
      <c r="D3343" s="8"/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7"/>
      <c r="P3343" s="7"/>
      <c r="Q3343" s="7"/>
      <c r="R3343" s="7"/>
      <c r="S3343" s="7"/>
      <c r="T3343" s="7"/>
      <c r="U3343" s="7"/>
      <c r="V3343" s="7"/>
      <c r="W3343" s="7"/>
      <c r="X3343" s="7"/>
      <c r="Y3343" s="7"/>
    </row>
    <row r="3344" spans="1:25" ht="13" x14ac:dyDescent="0.15">
      <c r="A3344" s="7"/>
      <c r="B3344" s="7"/>
      <c r="C3344" s="7"/>
      <c r="D3344" s="8"/>
      <c r="E3344" s="7"/>
      <c r="F3344" s="7"/>
      <c r="G3344" s="7"/>
      <c r="H3344" s="7"/>
      <c r="I3344" s="7"/>
      <c r="J3344" s="7"/>
      <c r="K3344" s="7"/>
      <c r="L3344" s="7"/>
      <c r="M3344" s="7"/>
      <c r="N3344" s="7"/>
      <c r="O3344" s="7"/>
      <c r="P3344" s="7"/>
      <c r="Q3344" s="7"/>
      <c r="R3344" s="7"/>
      <c r="S3344" s="7"/>
      <c r="T3344" s="7"/>
      <c r="U3344" s="7"/>
      <c r="V3344" s="7"/>
      <c r="W3344" s="7"/>
      <c r="X3344" s="7"/>
      <c r="Y3344" s="7"/>
    </row>
    <row r="3345" spans="1:25" ht="13" x14ac:dyDescent="0.15">
      <c r="A3345" s="7"/>
      <c r="B3345" s="7"/>
      <c r="C3345" s="7"/>
      <c r="D3345" s="8"/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7"/>
      <c r="P3345" s="7"/>
      <c r="Q3345" s="7"/>
      <c r="R3345" s="7"/>
      <c r="S3345" s="7"/>
      <c r="T3345" s="7"/>
      <c r="U3345" s="7"/>
      <c r="V3345" s="7"/>
      <c r="W3345" s="7"/>
      <c r="X3345" s="7"/>
      <c r="Y3345" s="7"/>
    </row>
    <row r="3346" spans="1:25" ht="13" x14ac:dyDescent="0.15">
      <c r="A3346" s="7"/>
      <c r="B3346" s="7"/>
      <c r="C3346" s="7"/>
      <c r="D3346" s="8"/>
      <c r="E3346" s="7"/>
      <c r="F3346" s="7"/>
      <c r="G3346" s="7"/>
      <c r="H3346" s="7"/>
      <c r="I3346" s="7"/>
      <c r="J3346" s="7"/>
      <c r="K3346" s="7"/>
      <c r="L3346" s="7"/>
      <c r="M3346" s="7"/>
      <c r="N3346" s="7"/>
      <c r="O3346" s="7"/>
      <c r="P3346" s="7"/>
      <c r="Q3346" s="7"/>
      <c r="R3346" s="7"/>
      <c r="S3346" s="7"/>
      <c r="T3346" s="7"/>
      <c r="U3346" s="7"/>
      <c r="V3346" s="7"/>
      <c r="W3346" s="7"/>
      <c r="X3346" s="7"/>
      <c r="Y3346" s="7"/>
    </row>
    <row r="3347" spans="1:25" ht="13" x14ac:dyDescent="0.15">
      <c r="A3347" s="7"/>
      <c r="B3347" s="7"/>
      <c r="C3347" s="7"/>
      <c r="D3347" s="8"/>
      <c r="E3347" s="7"/>
      <c r="F3347" s="7"/>
      <c r="G3347" s="7"/>
      <c r="H3347" s="7"/>
      <c r="I3347" s="7"/>
      <c r="J3347" s="7"/>
      <c r="K3347" s="7"/>
      <c r="L3347" s="7"/>
      <c r="M3347" s="7"/>
      <c r="N3347" s="7"/>
      <c r="O3347" s="7"/>
      <c r="P3347" s="7"/>
      <c r="Q3347" s="7"/>
      <c r="R3347" s="7"/>
      <c r="S3347" s="7"/>
      <c r="T3347" s="7"/>
      <c r="U3347" s="7"/>
      <c r="V3347" s="7"/>
      <c r="W3347" s="7"/>
      <c r="X3347" s="7"/>
      <c r="Y3347" s="7"/>
    </row>
    <row r="3348" spans="1:25" ht="13" x14ac:dyDescent="0.15">
      <c r="A3348" s="7"/>
      <c r="B3348" s="7"/>
      <c r="C3348" s="7"/>
      <c r="D3348" s="8"/>
      <c r="E3348" s="7"/>
      <c r="F3348" s="7"/>
      <c r="G3348" s="7"/>
      <c r="H3348" s="7"/>
      <c r="I3348" s="7"/>
      <c r="J3348" s="7"/>
      <c r="K3348" s="7"/>
      <c r="L3348" s="7"/>
      <c r="M3348" s="7"/>
      <c r="N3348" s="7"/>
      <c r="O3348" s="7"/>
      <c r="P3348" s="7"/>
      <c r="Q3348" s="7"/>
      <c r="R3348" s="7"/>
      <c r="S3348" s="7"/>
      <c r="T3348" s="7"/>
      <c r="U3348" s="7"/>
      <c r="V3348" s="7"/>
      <c r="W3348" s="7"/>
      <c r="X3348" s="7"/>
      <c r="Y3348" s="7"/>
    </row>
    <row r="3349" spans="1:25" ht="13" x14ac:dyDescent="0.15">
      <c r="A3349" s="7"/>
      <c r="B3349" s="7"/>
      <c r="C3349" s="7"/>
      <c r="D3349" s="8"/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7"/>
      <c r="P3349" s="7"/>
      <c r="Q3349" s="7"/>
      <c r="R3349" s="7"/>
      <c r="S3349" s="7"/>
      <c r="T3349" s="7"/>
      <c r="U3349" s="7"/>
      <c r="V3349" s="7"/>
      <c r="W3349" s="7"/>
      <c r="X3349" s="7"/>
      <c r="Y3349" s="7"/>
    </row>
    <row r="3350" spans="1:25" ht="13" x14ac:dyDescent="0.15">
      <c r="A3350" s="7"/>
      <c r="B3350" s="7"/>
      <c r="C3350" s="7"/>
      <c r="D3350" s="8"/>
      <c r="E3350" s="7"/>
      <c r="F3350" s="7"/>
      <c r="G3350" s="7"/>
      <c r="H3350" s="7"/>
      <c r="I3350" s="7"/>
      <c r="J3350" s="7"/>
      <c r="K3350" s="7"/>
      <c r="L3350" s="7"/>
      <c r="M3350" s="7"/>
      <c r="N3350" s="7"/>
      <c r="O3350" s="7"/>
      <c r="P3350" s="7"/>
      <c r="Q3350" s="7"/>
      <c r="R3350" s="7"/>
      <c r="S3350" s="7"/>
      <c r="T3350" s="7"/>
      <c r="U3350" s="7"/>
      <c r="V3350" s="7"/>
      <c r="W3350" s="7"/>
      <c r="X3350" s="7"/>
      <c r="Y3350" s="7"/>
    </row>
    <row r="3351" spans="1:25" ht="13" x14ac:dyDescent="0.15">
      <c r="A3351" s="7"/>
      <c r="B3351" s="7"/>
      <c r="C3351" s="7"/>
      <c r="D3351" s="8"/>
      <c r="E3351" s="7"/>
      <c r="F3351" s="7"/>
      <c r="G3351" s="7"/>
      <c r="H3351" s="7"/>
      <c r="I3351" s="7"/>
      <c r="J3351" s="7"/>
      <c r="K3351" s="7"/>
      <c r="L3351" s="7"/>
      <c r="M3351" s="7"/>
      <c r="N3351" s="7"/>
      <c r="O3351" s="7"/>
      <c r="P3351" s="7"/>
      <c r="Q3351" s="7"/>
      <c r="R3351" s="7"/>
      <c r="S3351" s="7"/>
      <c r="T3351" s="7"/>
      <c r="U3351" s="7"/>
      <c r="V3351" s="7"/>
      <c r="W3351" s="7"/>
      <c r="X3351" s="7"/>
      <c r="Y3351" s="7"/>
    </row>
    <row r="3352" spans="1:25" ht="13" x14ac:dyDescent="0.15">
      <c r="A3352" s="7"/>
      <c r="B3352" s="7"/>
      <c r="C3352" s="7"/>
      <c r="D3352" s="8"/>
      <c r="E3352" s="7"/>
      <c r="F3352" s="7"/>
      <c r="G3352" s="7"/>
      <c r="H3352" s="7"/>
      <c r="I3352" s="7"/>
      <c r="J3352" s="7"/>
      <c r="K3352" s="7"/>
      <c r="L3352" s="7"/>
      <c r="M3352" s="7"/>
      <c r="N3352" s="7"/>
      <c r="O3352" s="7"/>
      <c r="P3352" s="7"/>
      <c r="Q3352" s="7"/>
      <c r="R3352" s="7"/>
      <c r="S3352" s="7"/>
      <c r="T3352" s="7"/>
      <c r="U3352" s="7"/>
      <c r="V3352" s="7"/>
      <c r="W3352" s="7"/>
      <c r="X3352" s="7"/>
      <c r="Y3352" s="7"/>
    </row>
    <row r="3353" spans="1:25" ht="13" x14ac:dyDescent="0.15">
      <c r="A3353" s="7"/>
      <c r="B3353" s="7"/>
      <c r="C3353" s="7"/>
      <c r="D3353" s="8"/>
      <c r="E3353" s="7"/>
      <c r="F3353" s="7"/>
      <c r="G3353" s="7"/>
      <c r="H3353" s="7"/>
      <c r="I3353" s="7"/>
      <c r="J3353" s="7"/>
      <c r="K3353" s="7"/>
      <c r="L3353" s="7"/>
      <c r="M3353" s="7"/>
      <c r="N3353" s="7"/>
      <c r="O3353" s="7"/>
      <c r="P3353" s="7"/>
      <c r="Q3353" s="7"/>
      <c r="R3353" s="7"/>
      <c r="S3353" s="7"/>
      <c r="T3353" s="7"/>
      <c r="U3353" s="7"/>
      <c r="V3353" s="7"/>
      <c r="W3353" s="7"/>
      <c r="X3353" s="7"/>
      <c r="Y3353" s="7"/>
    </row>
    <row r="3354" spans="1:25" ht="13" x14ac:dyDescent="0.15">
      <c r="A3354" s="7"/>
      <c r="B3354" s="7"/>
      <c r="C3354" s="7"/>
      <c r="D3354" s="8"/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7"/>
      <c r="Q3354" s="7"/>
      <c r="R3354" s="7"/>
      <c r="S3354" s="7"/>
      <c r="T3354" s="7"/>
      <c r="U3354" s="7"/>
      <c r="V3354" s="7"/>
      <c r="W3354" s="7"/>
      <c r="X3354" s="7"/>
      <c r="Y3354" s="7"/>
    </row>
    <row r="3355" spans="1:25" ht="13" x14ac:dyDescent="0.15">
      <c r="A3355" s="7"/>
      <c r="B3355" s="7"/>
      <c r="C3355" s="7"/>
      <c r="D3355" s="8"/>
      <c r="E3355" s="7"/>
      <c r="F3355" s="7"/>
      <c r="G3355" s="7"/>
      <c r="H3355" s="7"/>
      <c r="I3355" s="7"/>
      <c r="J3355" s="7"/>
      <c r="K3355" s="7"/>
      <c r="L3355" s="7"/>
      <c r="M3355" s="7"/>
      <c r="N3355" s="7"/>
      <c r="O3355" s="7"/>
      <c r="P3355" s="7"/>
      <c r="Q3355" s="7"/>
      <c r="R3355" s="7"/>
      <c r="S3355" s="7"/>
      <c r="T3355" s="7"/>
      <c r="U3355" s="7"/>
      <c r="V3355" s="7"/>
      <c r="W3355" s="7"/>
      <c r="X3355" s="7"/>
      <c r="Y3355" s="7"/>
    </row>
    <row r="3356" spans="1:25" ht="13" x14ac:dyDescent="0.15">
      <c r="A3356" s="7"/>
      <c r="B3356" s="7"/>
      <c r="C3356" s="7"/>
      <c r="D3356" s="8"/>
      <c r="E3356" s="7"/>
      <c r="F3356" s="7"/>
      <c r="G3356" s="7"/>
      <c r="H3356" s="7"/>
      <c r="I3356" s="7"/>
      <c r="J3356" s="7"/>
      <c r="K3356" s="7"/>
      <c r="L3356" s="7"/>
      <c r="M3356" s="7"/>
      <c r="N3356" s="7"/>
      <c r="O3356" s="7"/>
      <c r="P3356" s="7"/>
      <c r="Q3356" s="7"/>
      <c r="R3356" s="7"/>
      <c r="S3356" s="7"/>
      <c r="T3356" s="7"/>
      <c r="U3356" s="7"/>
      <c r="V3356" s="7"/>
      <c r="W3356" s="7"/>
      <c r="X3356" s="7"/>
      <c r="Y3356" s="7"/>
    </row>
    <row r="3357" spans="1:25" ht="13" x14ac:dyDescent="0.15">
      <c r="A3357" s="7"/>
      <c r="B3357" s="7"/>
      <c r="C3357" s="7"/>
      <c r="D3357" s="8"/>
      <c r="E3357" s="7"/>
      <c r="F3357" s="7"/>
      <c r="G3357" s="7"/>
      <c r="H3357" s="7"/>
      <c r="I3357" s="7"/>
      <c r="J3357" s="7"/>
      <c r="K3357" s="7"/>
      <c r="L3357" s="7"/>
      <c r="M3357" s="7"/>
      <c r="N3357" s="7"/>
      <c r="O3357" s="7"/>
      <c r="P3357" s="7"/>
      <c r="Q3357" s="7"/>
      <c r="R3357" s="7"/>
      <c r="S3357" s="7"/>
      <c r="T3357" s="7"/>
      <c r="U3357" s="7"/>
      <c r="V3357" s="7"/>
      <c r="W3357" s="7"/>
      <c r="X3357" s="7"/>
      <c r="Y3357" s="7"/>
    </row>
    <row r="3358" spans="1:25" ht="13" x14ac:dyDescent="0.15">
      <c r="A3358" s="7"/>
      <c r="B3358" s="7"/>
      <c r="C3358" s="7"/>
      <c r="D3358" s="8"/>
      <c r="E3358" s="7"/>
      <c r="F3358" s="7"/>
      <c r="G3358" s="7"/>
      <c r="H3358" s="7"/>
      <c r="I3358" s="7"/>
      <c r="J3358" s="7"/>
      <c r="K3358" s="7"/>
      <c r="L3358" s="7"/>
      <c r="M3358" s="7"/>
      <c r="N3358" s="7"/>
      <c r="O3358" s="7"/>
      <c r="P3358" s="7"/>
      <c r="Q3358" s="7"/>
      <c r="R3358" s="7"/>
      <c r="S3358" s="7"/>
      <c r="T3358" s="7"/>
      <c r="U3358" s="7"/>
      <c r="V3358" s="7"/>
      <c r="W3358" s="7"/>
      <c r="X3358" s="7"/>
      <c r="Y3358" s="7"/>
    </row>
    <row r="3359" spans="1:25" ht="13" x14ac:dyDescent="0.15">
      <c r="A3359" s="7"/>
      <c r="B3359" s="7"/>
      <c r="C3359" s="7"/>
      <c r="D3359" s="8"/>
      <c r="E3359" s="7"/>
      <c r="F3359" s="7"/>
      <c r="G3359" s="7"/>
      <c r="H3359" s="7"/>
      <c r="I3359" s="7"/>
      <c r="J3359" s="7"/>
      <c r="K3359" s="7"/>
      <c r="L3359" s="7"/>
      <c r="M3359" s="7"/>
      <c r="N3359" s="7"/>
      <c r="O3359" s="7"/>
      <c r="P3359" s="7"/>
      <c r="Q3359" s="7"/>
      <c r="R3359" s="7"/>
      <c r="S3359" s="7"/>
      <c r="T3359" s="7"/>
      <c r="U3359" s="7"/>
      <c r="V3359" s="7"/>
      <c r="W3359" s="7"/>
      <c r="X3359" s="7"/>
      <c r="Y3359" s="7"/>
    </row>
    <row r="3360" spans="1:25" ht="13" x14ac:dyDescent="0.15">
      <c r="A3360" s="7"/>
      <c r="B3360" s="7"/>
      <c r="C3360" s="7"/>
      <c r="D3360" s="8"/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7"/>
      <c r="P3360" s="7"/>
      <c r="Q3360" s="7"/>
      <c r="R3360" s="7"/>
      <c r="S3360" s="7"/>
      <c r="T3360" s="7"/>
      <c r="U3360" s="7"/>
      <c r="V3360" s="7"/>
      <c r="W3360" s="7"/>
      <c r="X3360" s="7"/>
      <c r="Y3360" s="7"/>
    </row>
    <row r="3361" spans="1:25" ht="13" x14ac:dyDescent="0.15">
      <c r="A3361" s="7"/>
      <c r="B3361" s="7"/>
      <c r="C3361" s="7"/>
      <c r="D3361" s="8"/>
      <c r="E3361" s="7"/>
      <c r="F3361" s="7"/>
      <c r="G3361" s="7"/>
      <c r="H3361" s="7"/>
      <c r="I3361" s="7"/>
      <c r="J3361" s="7"/>
      <c r="K3361" s="7"/>
      <c r="L3361" s="7"/>
      <c r="M3361" s="7"/>
      <c r="N3361" s="7"/>
      <c r="O3361" s="7"/>
      <c r="P3361" s="7"/>
      <c r="Q3361" s="7"/>
      <c r="R3361" s="7"/>
      <c r="S3361" s="7"/>
      <c r="T3361" s="7"/>
      <c r="U3361" s="7"/>
      <c r="V3361" s="7"/>
      <c r="W3361" s="7"/>
      <c r="X3361" s="7"/>
      <c r="Y3361" s="7"/>
    </row>
    <row r="3362" spans="1:25" ht="13" x14ac:dyDescent="0.15">
      <c r="A3362" s="7"/>
      <c r="B3362" s="7"/>
      <c r="C3362" s="7"/>
      <c r="D3362" s="8"/>
      <c r="E3362" s="7"/>
      <c r="F3362" s="7"/>
      <c r="G3362" s="7"/>
      <c r="H3362" s="7"/>
      <c r="I3362" s="7"/>
      <c r="J3362" s="7"/>
      <c r="K3362" s="7"/>
      <c r="L3362" s="7"/>
      <c r="M3362" s="7"/>
      <c r="N3362" s="7"/>
      <c r="O3362" s="7"/>
      <c r="P3362" s="7"/>
      <c r="Q3362" s="7"/>
      <c r="R3362" s="7"/>
      <c r="S3362" s="7"/>
      <c r="T3362" s="7"/>
      <c r="U3362" s="7"/>
      <c r="V3362" s="7"/>
      <c r="W3362" s="7"/>
      <c r="X3362" s="7"/>
      <c r="Y3362" s="7"/>
    </row>
    <row r="3363" spans="1:25" ht="13" x14ac:dyDescent="0.15">
      <c r="A3363" s="7"/>
      <c r="B3363" s="7"/>
      <c r="C3363" s="7"/>
      <c r="D3363" s="8"/>
      <c r="E3363" s="7"/>
      <c r="F3363" s="7"/>
      <c r="G3363" s="7"/>
      <c r="H3363" s="7"/>
      <c r="I3363" s="7"/>
      <c r="J3363" s="7"/>
      <c r="K3363" s="7"/>
      <c r="L3363" s="7"/>
      <c r="M3363" s="7"/>
      <c r="N3363" s="7"/>
      <c r="O3363" s="7"/>
      <c r="P3363" s="7"/>
      <c r="Q3363" s="7"/>
      <c r="R3363" s="7"/>
      <c r="S3363" s="7"/>
      <c r="T3363" s="7"/>
      <c r="U3363" s="7"/>
      <c r="V3363" s="7"/>
      <c r="W3363" s="7"/>
      <c r="X3363" s="7"/>
      <c r="Y3363" s="7"/>
    </row>
    <row r="3364" spans="1:25" ht="13" x14ac:dyDescent="0.15">
      <c r="A3364" s="7"/>
      <c r="B3364" s="7"/>
      <c r="C3364" s="7"/>
      <c r="D3364" s="8"/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7"/>
      <c r="P3364" s="7"/>
      <c r="Q3364" s="7"/>
      <c r="R3364" s="7"/>
      <c r="S3364" s="7"/>
      <c r="T3364" s="7"/>
      <c r="U3364" s="7"/>
      <c r="V3364" s="7"/>
      <c r="W3364" s="7"/>
      <c r="X3364" s="7"/>
      <c r="Y3364" s="7"/>
    </row>
    <row r="3365" spans="1:25" ht="13" x14ac:dyDescent="0.15">
      <c r="A3365" s="7"/>
      <c r="B3365" s="7"/>
      <c r="C3365" s="7"/>
      <c r="D3365" s="8"/>
      <c r="E3365" s="7"/>
      <c r="F3365" s="7"/>
      <c r="G3365" s="7"/>
      <c r="H3365" s="7"/>
      <c r="I3365" s="7"/>
      <c r="J3365" s="7"/>
      <c r="K3365" s="7"/>
      <c r="L3365" s="7"/>
      <c r="M3365" s="7"/>
      <c r="N3365" s="7"/>
      <c r="O3365" s="7"/>
      <c r="P3365" s="7"/>
      <c r="Q3365" s="7"/>
      <c r="R3365" s="7"/>
      <c r="S3365" s="7"/>
      <c r="T3365" s="7"/>
      <c r="U3365" s="7"/>
      <c r="V3365" s="7"/>
      <c r="W3365" s="7"/>
      <c r="X3365" s="7"/>
      <c r="Y3365" s="7"/>
    </row>
    <row r="3366" spans="1:25" ht="13" x14ac:dyDescent="0.15">
      <c r="A3366" s="7"/>
      <c r="B3366" s="7"/>
      <c r="C3366" s="7"/>
      <c r="D3366" s="8"/>
      <c r="E3366" s="7"/>
      <c r="F3366" s="7"/>
      <c r="G3366" s="7"/>
      <c r="H3366" s="7"/>
      <c r="I3366" s="7"/>
      <c r="J3366" s="7"/>
      <c r="K3366" s="7"/>
      <c r="L3366" s="7"/>
      <c r="M3366" s="7"/>
      <c r="N3366" s="7"/>
      <c r="O3366" s="7"/>
      <c r="P3366" s="7"/>
      <c r="Q3366" s="7"/>
      <c r="R3366" s="7"/>
      <c r="S3366" s="7"/>
      <c r="T3366" s="7"/>
      <c r="U3366" s="7"/>
      <c r="V3366" s="7"/>
      <c r="W3366" s="7"/>
      <c r="X3366" s="7"/>
      <c r="Y3366" s="7"/>
    </row>
    <row r="3367" spans="1:25" ht="13" x14ac:dyDescent="0.15">
      <c r="A3367" s="7"/>
      <c r="B3367" s="7"/>
      <c r="C3367" s="7"/>
      <c r="D3367" s="8"/>
      <c r="E3367" s="7"/>
      <c r="F3367" s="7"/>
      <c r="G3367" s="7"/>
      <c r="H3367" s="7"/>
      <c r="I3367" s="7"/>
      <c r="J3367" s="7"/>
      <c r="K3367" s="7"/>
      <c r="L3367" s="7"/>
      <c r="M3367" s="7"/>
      <c r="N3367" s="7"/>
      <c r="O3367" s="7"/>
      <c r="P3367" s="7"/>
      <c r="Q3367" s="7"/>
      <c r="R3367" s="7"/>
      <c r="S3367" s="7"/>
      <c r="T3367" s="7"/>
      <c r="U3367" s="7"/>
      <c r="V3367" s="7"/>
      <c r="W3367" s="7"/>
      <c r="X3367" s="7"/>
      <c r="Y3367" s="7"/>
    </row>
    <row r="3368" spans="1:25" ht="13" x14ac:dyDescent="0.15">
      <c r="A3368" s="7"/>
      <c r="B3368" s="7"/>
      <c r="C3368" s="7"/>
      <c r="D3368" s="8"/>
      <c r="E3368" s="7"/>
      <c r="F3368" s="7"/>
      <c r="G3368" s="7"/>
      <c r="H3368" s="7"/>
      <c r="I3368" s="7"/>
      <c r="J3368" s="7"/>
      <c r="K3368" s="7"/>
      <c r="L3368" s="7"/>
      <c r="M3368" s="7"/>
      <c r="N3368" s="7"/>
      <c r="O3368" s="7"/>
      <c r="P3368" s="7"/>
      <c r="Q3368" s="7"/>
      <c r="R3368" s="7"/>
      <c r="S3368" s="7"/>
      <c r="T3368" s="7"/>
      <c r="U3368" s="7"/>
      <c r="V3368" s="7"/>
      <c r="W3368" s="7"/>
      <c r="X3368" s="7"/>
      <c r="Y3368" s="7"/>
    </row>
    <row r="3369" spans="1:25" ht="13" x14ac:dyDescent="0.15">
      <c r="A3369" s="7"/>
      <c r="B3369" s="7"/>
      <c r="C3369" s="7"/>
      <c r="D3369" s="8"/>
      <c r="E3369" s="7"/>
      <c r="F3369" s="7"/>
      <c r="G3369" s="7"/>
      <c r="H3369" s="7"/>
      <c r="I3369" s="7"/>
      <c r="J3369" s="7"/>
      <c r="K3369" s="7"/>
      <c r="L3369" s="7"/>
      <c r="M3369" s="7"/>
      <c r="N3369" s="7"/>
      <c r="O3369" s="7"/>
      <c r="P3369" s="7"/>
      <c r="Q3369" s="7"/>
      <c r="R3369" s="7"/>
      <c r="S3369" s="7"/>
      <c r="T3369" s="7"/>
      <c r="U3369" s="7"/>
      <c r="V3369" s="7"/>
      <c r="W3369" s="7"/>
      <c r="X3369" s="7"/>
      <c r="Y3369" s="7"/>
    </row>
    <row r="3370" spans="1:25" ht="13" x14ac:dyDescent="0.15">
      <c r="A3370" s="7"/>
      <c r="B3370" s="7"/>
      <c r="C3370" s="7"/>
      <c r="D3370" s="8"/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7"/>
      <c r="P3370" s="7"/>
      <c r="Q3370" s="7"/>
      <c r="R3370" s="7"/>
      <c r="S3370" s="7"/>
      <c r="T3370" s="7"/>
      <c r="U3370" s="7"/>
      <c r="V3370" s="7"/>
      <c r="W3370" s="7"/>
      <c r="X3370" s="7"/>
      <c r="Y3370" s="7"/>
    </row>
    <row r="3371" spans="1:25" ht="13" x14ac:dyDescent="0.15">
      <c r="A3371" s="7"/>
      <c r="B3371" s="7"/>
      <c r="C3371" s="7"/>
      <c r="D3371" s="8"/>
      <c r="E3371" s="7"/>
      <c r="F3371" s="7"/>
      <c r="G3371" s="7"/>
      <c r="H3371" s="7"/>
      <c r="I3371" s="7"/>
      <c r="J3371" s="7"/>
      <c r="K3371" s="7"/>
      <c r="L3371" s="7"/>
      <c r="M3371" s="7"/>
      <c r="N3371" s="7"/>
      <c r="O3371" s="7"/>
      <c r="P3371" s="7"/>
      <c r="Q3371" s="7"/>
      <c r="R3371" s="7"/>
      <c r="S3371" s="7"/>
      <c r="T3371" s="7"/>
      <c r="U3371" s="7"/>
      <c r="V3371" s="7"/>
      <c r="W3371" s="7"/>
      <c r="X3371" s="7"/>
      <c r="Y3371" s="7"/>
    </row>
    <row r="3372" spans="1:25" ht="13" x14ac:dyDescent="0.15">
      <c r="A3372" s="7"/>
      <c r="B3372" s="7"/>
      <c r="C3372" s="7"/>
      <c r="D3372" s="8"/>
      <c r="E3372" s="7"/>
      <c r="F3372" s="7"/>
      <c r="G3372" s="7"/>
      <c r="H3372" s="7"/>
      <c r="I3372" s="7"/>
      <c r="J3372" s="7"/>
      <c r="K3372" s="7"/>
      <c r="L3372" s="7"/>
      <c r="M3372" s="7"/>
      <c r="N3372" s="7"/>
      <c r="O3372" s="7"/>
      <c r="P3372" s="7"/>
      <c r="Q3372" s="7"/>
      <c r="R3372" s="7"/>
      <c r="S3372" s="7"/>
      <c r="T3372" s="7"/>
      <c r="U3372" s="7"/>
      <c r="V3372" s="7"/>
      <c r="W3372" s="7"/>
      <c r="X3372" s="7"/>
      <c r="Y3372" s="7"/>
    </row>
    <row r="3373" spans="1:25" ht="13" x14ac:dyDescent="0.15">
      <c r="A3373" s="7"/>
      <c r="B3373" s="7"/>
      <c r="C3373" s="7"/>
      <c r="D3373" s="8"/>
      <c r="E3373" s="7"/>
      <c r="F3373" s="7"/>
      <c r="G3373" s="7"/>
      <c r="H3373" s="7"/>
      <c r="I3373" s="7"/>
      <c r="J3373" s="7"/>
      <c r="K3373" s="7"/>
      <c r="L3373" s="7"/>
      <c r="M3373" s="7"/>
      <c r="N3373" s="7"/>
      <c r="O3373" s="7"/>
      <c r="P3373" s="7"/>
      <c r="Q3373" s="7"/>
      <c r="R3373" s="7"/>
      <c r="S3373" s="7"/>
      <c r="T3373" s="7"/>
      <c r="U3373" s="7"/>
      <c r="V3373" s="7"/>
      <c r="W3373" s="7"/>
      <c r="X3373" s="7"/>
      <c r="Y3373" s="7"/>
    </row>
    <row r="3374" spans="1:25" ht="13" x14ac:dyDescent="0.15">
      <c r="A3374" s="7"/>
      <c r="B3374" s="7"/>
      <c r="C3374" s="7"/>
      <c r="D3374" s="8"/>
      <c r="E3374" s="7"/>
      <c r="F3374" s="7"/>
      <c r="G3374" s="7"/>
      <c r="H3374" s="7"/>
      <c r="I3374" s="7"/>
      <c r="J3374" s="7"/>
      <c r="K3374" s="7"/>
      <c r="L3374" s="7"/>
      <c r="M3374" s="7"/>
      <c r="N3374" s="7"/>
      <c r="O3374" s="7"/>
      <c r="P3374" s="7"/>
      <c r="Q3374" s="7"/>
      <c r="R3374" s="7"/>
      <c r="S3374" s="7"/>
      <c r="T3374" s="7"/>
      <c r="U3374" s="7"/>
      <c r="V3374" s="7"/>
      <c r="W3374" s="7"/>
      <c r="X3374" s="7"/>
      <c r="Y3374" s="7"/>
    </row>
    <row r="3375" spans="1:25" ht="13" x14ac:dyDescent="0.15">
      <c r="A3375" s="7"/>
      <c r="B3375" s="7"/>
      <c r="C3375" s="7"/>
      <c r="D3375" s="8"/>
      <c r="E3375" s="7"/>
      <c r="F3375" s="7"/>
      <c r="G3375" s="7"/>
      <c r="H3375" s="7"/>
      <c r="I3375" s="7"/>
      <c r="J3375" s="7"/>
      <c r="K3375" s="7"/>
      <c r="L3375" s="7"/>
      <c r="M3375" s="7"/>
      <c r="N3375" s="7"/>
      <c r="O3375" s="7"/>
      <c r="P3375" s="7"/>
      <c r="Q3375" s="7"/>
      <c r="R3375" s="7"/>
      <c r="S3375" s="7"/>
      <c r="T3375" s="7"/>
      <c r="U3375" s="7"/>
      <c r="V3375" s="7"/>
      <c r="W3375" s="7"/>
      <c r="X3375" s="7"/>
      <c r="Y3375" s="7"/>
    </row>
    <row r="3376" spans="1:25" ht="13" x14ac:dyDescent="0.15">
      <c r="A3376" s="7"/>
      <c r="B3376" s="7"/>
      <c r="C3376" s="7"/>
      <c r="D3376" s="8"/>
      <c r="E3376" s="7"/>
      <c r="F3376" s="7"/>
      <c r="G3376" s="7"/>
      <c r="H3376" s="7"/>
      <c r="I3376" s="7"/>
      <c r="J3376" s="7"/>
      <c r="K3376" s="7"/>
      <c r="L3376" s="7"/>
      <c r="M3376" s="7"/>
      <c r="N3376" s="7"/>
      <c r="O3376" s="7"/>
      <c r="P3376" s="7"/>
      <c r="Q3376" s="7"/>
      <c r="R3376" s="7"/>
      <c r="S3376" s="7"/>
      <c r="T3376" s="7"/>
      <c r="U3376" s="7"/>
      <c r="V3376" s="7"/>
      <c r="W3376" s="7"/>
      <c r="X3376" s="7"/>
      <c r="Y3376" s="7"/>
    </row>
    <row r="3377" spans="1:25" ht="13" x14ac:dyDescent="0.15">
      <c r="A3377" s="7"/>
      <c r="B3377" s="7"/>
      <c r="C3377" s="7"/>
      <c r="D3377" s="8"/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7"/>
      <c r="Q3377" s="7"/>
      <c r="R3377" s="7"/>
      <c r="S3377" s="7"/>
      <c r="T3377" s="7"/>
      <c r="U3377" s="7"/>
      <c r="V3377" s="7"/>
      <c r="W3377" s="7"/>
      <c r="X3377" s="7"/>
      <c r="Y3377" s="7"/>
    </row>
    <row r="3378" spans="1:25" ht="13" x14ac:dyDescent="0.15">
      <c r="A3378" s="7"/>
      <c r="B3378" s="7"/>
      <c r="C3378" s="7"/>
      <c r="D3378" s="8"/>
      <c r="E3378" s="7"/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7"/>
      <c r="Q3378" s="7"/>
      <c r="R3378" s="7"/>
      <c r="S3378" s="7"/>
      <c r="T3378" s="7"/>
      <c r="U3378" s="7"/>
      <c r="V3378" s="7"/>
      <c r="W3378" s="7"/>
      <c r="X3378" s="7"/>
      <c r="Y3378" s="7"/>
    </row>
    <row r="3379" spans="1:25" ht="13" x14ac:dyDescent="0.15">
      <c r="A3379" s="7"/>
      <c r="B3379" s="7"/>
      <c r="C3379" s="7"/>
      <c r="D3379" s="8"/>
      <c r="E3379" s="7"/>
      <c r="F3379" s="7"/>
      <c r="G3379" s="7"/>
      <c r="H3379" s="7"/>
      <c r="I3379" s="7"/>
      <c r="J3379" s="7"/>
      <c r="K3379" s="7"/>
      <c r="L3379" s="7"/>
      <c r="M3379" s="7"/>
      <c r="N3379" s="7"/>
      <c r="O3379" s="7"/>
      <c r="P3379" s="7"/>
      <c r="Q3379" s="7"/>
      <c r="R3379" s="7"/>
      <c r="S3379" s="7"/>
      <c r="T3379" s="7"/>
      <c r="U3379" s="7"/>
      <c r="V3379" s="7"/>
      <c r="W3379" s="7"/>
      <c r="X3379" s="7"/>
      <c r="Y3379" s="7"/>
    </row>
    <row r="3380" spans="1:25" ht="13" x14ac:dyDescent="0.15">
      <c r="A3380" s="7"/>
      <c r="B3380" s="7"/>
      <c r="C3380" s="7"/>
      <c r="D3380" s="8"/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7"/>
      <c r="P3380" s="7"/>
      <c r="Q3380" s="7"/>
      <c r="R3380" s="7"/>
      <c r="S3380" s="7"/>
      <c r="T3380" s="7"/>
      <c r="U3380" s="7"/>
      <c r="V3380" s="7"/>
      <c r="W3380" s="7"/>
      <c r="X3380" s="7"/>
      <c r="Y3380" s="7"/>
    </row>
    <row r="3381" spans="1:25" ht="13" x14ac:dyDescent="0.15">
      <c r="A3381" s="7"/>
      <c r="B3381" s="7"/>
      <c r="C3381" s="7"/>
      <c r="D3381" s="8"/>
      <c r="E3381" s="7"/>
      <c r="F3381" s="7"/>
      <c r="G3381" s="7"/>
      <c r="H3381" s="7"/>
      <c r="I3381" s="7"/>
      <c r="J3381" s="7"/>
      <c r="K3381" s="7"/>
      <c r="L3381" s="7"/>
      <c r="M3381" s="7"/>
      <c r="N3381" s="7"/>
      <c r="O3381" s="7"/>
      <c r="P3381" s="7"/>
      <c r="Q3381" s="7"/>
      <c r="R3381" s="7"/>
      <c r="S3381" s="7"/>
      <c r="T3381" s="7"/>
      <c r="U3381" s="7"/>
      <c r="V3381" s="7"/>
      <c r="W3381" s="7"/>
      <c r="X3381" s="7"/>
      <c r="Y3381" s="7"/>
    </row>
    <row r="3382" spans="1:25" ht="13" x14ac:dyDescent="0.15">
      <c r="A3382" s="7"/>
      <c r="B3382" s="7"/>
      <c r="C3382" s="7"/>
      <c r="D3382" s="8"/>
      <c r="E3382" s="7"/>
      <c r="F3382" s="7"/>
      <c r="G3382" s="7"/>
      <c r="H3382" s="7"/>
      <c r="I3382" s="7"/>
      <c r="J3382" s="7"/>
      <c r="K3382" s="7"/>
      <c r="L3382" s="7"/>
      <c r="M3382" s="7"/>
      <c r="N3382" s="7"/>
      <c r="O3382" s="7"/>
      <c r="P3382" s="7"/>
      <c r="Q3382" s="7"/>
      <c r="R3382" s="7"/>
      <c r="S3382" s="7"/>
      <c r="T3382" s="7"/>
      <c r="U3382" s="7"/>
      <c r="V3382" s="7"/>
      <c r="W3382" s="7"/>
      <c r="X3382" s="7"/>
      <c r="Y3382" s="7"/>
    </row>
    <row r="3383" spans="1:25" ht="13" x14ac:dyDescent="0.15">
      <c r="A3383" s="7"/>
      <c r="B3383" s="7"/>
      <c r="C3383" s="7"/>
      <c r="D3383" s="8"/>
      <c r="E3383" s="7"/>
      <c r="F3383" s="7"/>
      <c r="G3383" s="7"/>
      <c r="H3383" s="7"/>
      <c r="I3383" s="7"/>
      <c r="J3383" s="7"/>
      <c r="K3383" s="7"/>
      <c r="L3383" s="7"/>
      <c r="M3383" s="7"/>
      <c r="N3383" s="7"/>
      <c r="O3383" s="7"/>
      <c r="P3383" s="7"/>
      <c r="Q3383" s="7"/>
      <c r="R3383" s="7"/>
      <c r="S3383" s="7"/>
      <c r="T3383" s="7"/>
      <c r="U3383" s="7"/>
      <c r="V3383" s="7"/>
      <c r="W3383" s="7"/>
      <c r="X3383" s="7"/>
      <c r="Y3383" s="7"/>
    </row>
    <row r="3384" spans="1:25" ht="13" x14ac:dyDescent="0.15">
      <c r="A3384" s="7"/>
      <c r="B3384" s="7"/>
      <c r="C3384" s="7"/>
      <c r="D3384" s="8"/>
      <c r="E3384" s="7"/>
      <c r="F3384" s="7"/>
      <c r="G3384" s="7"/>
      <c r="H3384" s="7"/>
      <c r="I3384" s="7"/>
      <c r="J3384" s="7"/>
      <c r="K3384" s="7"/>
      <c r="L3384" s="7"/>
      <c r="M3384" s="7"/>
      <c r="N3384" s="7"/>
      <c r="O3384" s="7"/>
      <c r="P3384" s="7"/>
      <c r="Q3384" s="7"/>
      <c r="R3384" s="7"/>
      <c r="S3384" s="7"/>
      <c r="T3384" s="7"/>
      <c r="U3384" s="7"/>
      <c r="V3384" s="7"/>
      <c r="W3384" s="7"/>
      <c r="X3384" s="7"/>
      <c r="Y3384" s="7"/>
    </row>
    <row r="3385" spans="1:25" ht="13" x14ac:dyDescent="0.15">
      <c r="A3385" s="7"/>
      <c r="B3385" s="7"/>
      <c r="C3385" s="7"/>
      <c r="D3385" s="8"/>
      <c r="E3385" s="7"/>
      <c r="F3385" s="7"/>
      <c r="G3385" s="7"/>
      <c r="H3385" s="7"/>
      <c r="I3385" s="7"/>
      <c r="J3385" s="7"/>
      <c r="K3385" s="7"/>
      <c r="L3385" s="7"/>
      <c r="M3385" s="7"/>
      <c r="N3385" s="7"/>
      <c r="O3385" s="7"/>
      <c r="P3385" s="7"/>
      <c r="Q3385" s="7"/>
      <c r="R3385" s="7"/>
      <c r="S3385" s="7"/>
      <c r="T3385" s="7"/>
      <c r="U3385" s="7"/>
      <c r="V3385" s="7"/>
      <c r="W3385" s="7"/>
      <c r="X3385" s="7"/>
      <c r="Y3385" s="7"/>
    </row>
    <row r="3386" spans="1:25" ht="13" x14ac:dyDescent="0.15">
      <c r="A3386" s="7"/>
      <c r="B3386" s="7"/>
      <c r="C3386" s="7"/>
      <c r="D3386" s="8"/>
      <c r="E3386" s="7"/>
      <c r="F3386" s="7"/>
      <c r="G3386" s="7"/>
      <c r="H3386" s="7"/>
      <c r="I3386" s="7"/>
      <c r="J3386" s="7"/>
      <c r="K3386" s="7"/>
      <c r="L3386" s="7"/>
      <c r="M3386" s="7"/>
      <c r="N3386" s="7"/>
      <c r="O3386" s="7"/>
      <c r="P3386" s="7"/>
      <c r="Q3386" s="7"/>
      <c r="R3386" s="7"/>
      <c r="S3386" s="7"/>
      <c r="T3386" s="7"/>
      <c r="U3386" s="7"/>
      <c r="V3386" s="7"/>
      <c r="W3386" s="7"/>
      <c r="X3386" s="7"/>
      <c r="Y3386" s="7"/>
    </row>
    <row r="3387" spans="1:25" ht="13" x14ac:dyDescent="0.15">
      <c r="A3387" s="7"/>
      <c r="B3387" s="7"/>
      <c r="C3387" s="7"/>
      <c r="D3387" s="8"/>
      <c r="E3387" s="7"/>
      <c r="F3387" s="7"/>
      <c r="G3387" s="7"/>
      <c r="H3387" s="7"/>
      <c r="I3387" s="7"/>
      <c r="J3387" s="7"/>
      <c r="K3387" s="7"/>
      <c r="L3387" s="7"/>
      <c r="M3387" s="7"/>
      <c r="N3387" s="7"/>
      <c r="O3387" s="7"/>
      <c r="P3387" s="7"/>
      <c r="Q3387" s="7"/>
      <c r="R3387" s="7"/>
      <c r="S3387" s="7"/>
      <c r="T3387" s="7"/>
      <c r="U3387" s="7"/>
      <c r="V3387" s="7"/>
      <c r="W3387" s="7"/>
      <c r="X3387" s="7"/>
      <c r="Y3387" s="7"/>
    </row>
    <row r="3388" spans="1:25" ht="13" x14ac:dyDescent="0.15">
      <c r="A3388" s="7"/>
      <c r="B3388" s="7"/>
      <c r="C3388" s="7"/>
      <c r="D3388" s="8"/>
      <c r="E3388" s="7"/>
      <c r="F3388" s="7"/>
      <c r="G3388" s="7"/>
      <c r="H3388" s="7"/>
      <c r="I3388" s="7"/>
      <c r="J3388" s="7"/>
      <c r="K3388" s="7"/>
      <c r="L3388" s="7"/>
      <c r="M3388" s="7"/>
      <c r="N3388" s="7"/>
      <c r="O3388" s="7"/>
      <c r="P3388" s="7"/>
      <c r="Q3388" s="7"/>
      <c r="R3388" s="7"/>
      <c r="S3388" s="7"/>
      <c r="T3388" s="7"/>
      <c r="U3388" s="7"/>
      <c r="V3388" s="7"/>
      <c r="W3388" s="7"/>
      <c r="X3388" s="7"/>
      <c r="Y3388" s="7"/>
    </row>
    <row r="3389" spans="1:25" ht="13" x14ac:dyDescent="0.15">
      <c r="A3389" s="7"/>
      <c r="B3389" s="7"/>
      <c r="C3389" s="7"/>
      <c r="D3389" s="8"/>
      <c r="E3389" s="7"/>
      <c r="F3389" s="7"/>
      <c r="G3389" s="7"/>
      <c r="H3389" s="7"/>
      <c r="I3389" s="7"/>
      <c r="J3389" s="7"/>
      <c r="K3389" s="7"/>
      <c r="L3389" s="7"/>
      <c r="M3389" s="7"/>
      <c r="N3389" s="7"/>
      <c r="O3389" s="7"/>
      <c r="P3389" s="7"/>
      <c r="Q3389" s="7"/>
      <c r="R3389" s="7"/>
      <c r="S3389" s="7"/>
      <c r="T3389" s="7"/>
      <c r="U3389" s="7"/>
      <c r="V3389" s="7"/>
      <c r="W3389" s="7"/>
      <c r="X3389" s="7"/>
      <c r="Y3389" s="7"/>
    </row>
    <row r="3390" spans="1:25" ht="13" x14ac:dyDescent="0.15">
      <c r="A3390" s="7"/>
      <c r="B3390" s="7"/>
      <c r="C3390" s="7"/>
      <c r="D3390" s="8"/>
      <c r="E3390" s="7"/>
      <c r="F3390" s="7"/>
      <c r="G3390" s="7"/>
      <c r="H3390" s="7"/>
      <c r="I3390" s="7"/>
      <c r="J3390" s="7"/>
      <c r="K3390" s="7"/>
      <c r="L3390" s="7"/>
      <c r="M3390" s="7"/>
      <c r="N3390" s="7"/>
      <c r="O3390" s="7"/>
      <c r="P3390" s="7"/>
      <c r="Q3390" s="7"/>
      <c r="R3390" s="7"/>
      <c r="S3390" s="7"/>
      <c r="T3390" s="7"/>
      <c r="U3390" s="7"/>
      <c r="V3390" s="7"/>
      <c r="W3390" s="7"/>
      <c r="X3390" s="7"/>
      <c r="Y3390" s="7"/>
    </row>
    <row r="3391" spans="1:25" ht="13" x14ac:dyDescent="0.15">
      <c r="A3391" s="7"/>
      <c r="B3391" s="7"/>
      <c r="C3391" s="7"/>
      <c r="D3391" s="8"/>
      <c r="E3391" s="7"/>
      <c r="F3391" s="7"/>
      <c r="G3391" s="7"/>
      <c r="H3391" s="7"/>
      <c r="I3391" s="7"/>
      <c r="J3391" s="7"/>
      <c r="K3391" s="7"/>
      <c r="L3391" s="7"/>
      <c r="M3391" s="7"/>
      <c r="N3391" s="7"/>
      <c r="O3391" s="7"/>
      <c r="P3391" s="7"/>
      <c r="Q3391" s="7"/>
      <c r="R3391" s="7"/>
      <c r="S3391" s="7"/>
      <c r="T3391" s="7"/>
      <c r="U3391" s="7"/>
      <c r="V3391" s="7"/>
      <c r="W3391" s="7"/>
      <c r="X3391" s="7"/>
      <c r="Y3391" s="7"/>
    </row>
    <row r="3392" spans="1:25" ht="13" x14ac:dyDescent="0.15">
      <c r="A3392" s="7"/>
      <c r="B3392" s="7"/>
      <c r="C3392" s="7"/>
      <c r="D3392" s="8"/>
      <c r="E3392" s="7"/>
      <c r="F3392" s="7"/>
      <c r="G3392" s="7"/>
      <c r="H3392" s="7"/>
      <c r="I3392" s="7"/>
      <c r="J3392" s="7"/>
      <c r="K3392" s="7"/>
      <c r="L3392" s="7"/>
      <c r="M3392" s="7"/>
      <c r="N3392" s="7"/>
      <c r="O3392" s="7"/>
      <c r="P3392" s="7"/>
      <c r="Q3392" s="7"/>
      <c r="R3392" s="7"/>
      <c r="S3392" s="7"/>
      <c r="T3392" s="7"/>
      <c r="U3392" s="7"/>
      <c r="V3392" s="7"/>
      <c r="W3392" s="7"/>
      <c r="X3392" s="7"/>
      <c r="Y3392" s="7"/>
    </row>
    <row r="3393" spans="1:25" ht="13" x14ac:dyDescent="0.15">
      <c r="A3393" s="7"/>
      <c r="B3393" s="7"/>
      <c r="C3393" s="7"/>
      <c r="D3393" s="8"/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7"/>
      <c r="P3393" s="7"/>
      <c r="Q3393" s="7"/>
      <c r="R3393" s="7"/>
      <c r="S3393" s="7"/>
      <c r="T3393" s="7"/>
      <c r="U3393" s="7"/>
      <c r="V3393" s="7"/>
      <c r="W3393" s="7"/>
      <c r="X3393" s="7"/>
      <c r="Y3393" s="7"/>
    </row>
    <row r="3394" spans="1:25" ht="13" x14ac:dyDescent="0.15">
      <c r="A3394" s="7"/>
      <c r="B3394" s="7"/>
      <c r="C3394" s="7"/>
      <c r="D3394" s="8"/>
      <c r="E3394" s="7"/>
      <c r="F3394" s="7"/>
      <c r="G3394" s="7"/>
      <c r="H3394" s="7"/>
      <c r="I3394" s="7"/>
      <c r="J3394" s="7"/>
      <c r="K3394" s="7"/>
      <c r="L3394" s="7"/>
      <c r="M3394" s="7"/>
      <c r="N3394" s="7"/>
      <c r="O3394" s="7"/>
      <c r="P3394" s="7"/>
      <c r="Q3394" s="7"/>
      <c r="R3394" s="7"/>
      <c r="S3394" s="7"/>
      <c r="T3394" s="7"/>
      <c r="U3394" s="7"/>
      <c r="V3394" s="7"/>
      <c r="W3394" s="7"/>
      <c r="X3394" s="7"/>
      <c r="Y3394" s="7"/>
    </row>
    <row r="3395" spans="1:25" ht="13" x14ac:dyDescent="0.15">
      <c r="A3395" s="7"/>
      <c r="B3395" s="7"/>
      <c r="C3395" s="7"/>
      <c r="D3395" s="8"/>
      <c r="E3395" s="7"/>
      <c r="F3395" s="7"/>
      <c r="G3395" s="7"/>
      <c r="H3395" s="7"/>
      <c r="I3395" s="7"/>
      <c r="J3395" s="7"/>
      <c r="K3395" s="7"/>
      <c r="L3395" s="7"/>
      <c r="M3395" s="7"/>
      <c r="N3395" s="7"/>
      <c r="O3395" s="7"/>
      <c r="P3395" s="7"/>
      <c r="Q3395" s="7"/>
      <c r="R3395" s="7"/>
      <c r="S3395" s="7"/>
      <c r="T3395" s="7"/>
      <c r="U3395" s="7"/>
      <c r="V3395" s="7"/>
      <c r="W3395" s="7"/>
      <c r="X3395" s="7"/>
      <c r="Y3395" s="7"/>
    </row>
    <row r="3396" spans="1:25" ht="13" x14ac:dyDescent="0.15">
      <c r="A3396" s="7"/>
      <c r="B3396" s="7"/>
      <c r="C3396" s="7"/>
      <c r="D3396" s="8"/>
      <c r="E3396" s="7"/>
      <c r="F3396" s="7"/>
      <c r="G3396" s="7"/>
      <c r="H3396" s="7"/>
      <c r="I3396" s="7"/>
      <c r="J3396" s="7"/>
      <c r="K3396" s="7"/>
      <c r="L3396" s="7"/>
      <c r="M3396" s="7"/>
      <c r="N3396" s="7"/>
      <c r="O3396" s="7"/>
      <c r="P3396" s="7"/>
      <c r="Q3396" s="7"/>
      <c r="R3396" s="7"/>
      <c r="S3396" s="7"/>
      <c r="T3396" s="7"/>
      <c r="U3396" s="7"/>
      <c r="V3396" s="7"/>
      <c r="W3396" s="7"/>
      <c r="X3396" s="7"/>
      <c r="Y3396" s="7"/>
    </row>
    <row r="3397" spans="1:25" ht="13" x14ac:dyDescent="0.15">
      <c r="A3397" s="7"/>
      <c r="B3397" s="7"/>
      <c r="C3397" s="7"/>
      <c r="D3397" s="8"/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7"/>
      <c r="P3397" s="7"/>
      <c r="Q3397" s="7"/>
      <c r="R3397" s="7"/>
      <c r="S3397" s="7"/>
      <c r="T3397" s="7"/>
      <c r="U3397" s="7"/>
      <c r="V3397" s="7"/>
      <c r="W3397" s="7"/>
      <c r="X3397" s="7"/>
      <c r="Y3397" s="7"/>
    </row>
    <row r="3398" spans="1:25" ht="13" x14ac:dyDescent="0.15">
      <c r="A3398" s="7"/>
      <c r="B3398" s="7"/>
      <c r="C3398" s="7"/>
      <c r="D3398" s="8"/>
      <c r="E3398" s="7"/>
      <c r="F3398" s="7"/>
      <c r="G3398" s="7"/>
      <c r="H3398" s="7"/>
      <c r="I3398" s="7"/>
      <c r="J3398" s="7"/>
      <c r="K3398" s="7"/>
      <c r="L3398" s="7"/>
      <c r="M3398" s="7"/>
      <c r="N3398" s="7"/>
      <c r="O3398" s="7"/>
      <c r="P3398" s="7"/>
      <c r="Q3398" s="7"/>
      <c r="R3398" s="7"/>
      <c r="S3398" s="7"/>
      <c r="T3398" s="7"/>
      <c r="U3398" s="7"/>
      <c r="V3398" s="7"/>
      <c r="W3398" s="7"/>
      <c r="X3398" s="7"/>
      <c r="Y3398" s="7"/>
    </row>
    <row r="3399" spans="1:25" ht="13" x14ac:dyDescent="0.15">
      <c r="A3399" s="7"/>
      <c r="B3399" s="7"/>
      <c r="C3399" s="7"/>
      <c r="D3399" s="8"/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7"/>
      <c r="Q3399" s="7"/>
      <c r="R3399" s="7"/>
      <c r="S3399" s="7"/>
      <c r="T3399" s="7"/>
      <c r="U3399" s="7"/>
      <c r="V3399" s="7"/>
      <c r="W3399" s="7"/>
      <c r="X3399" s="7"/>
      <c r="Y3399" s="7"/>
    </row>
    <row r="3400" spans="1:25" ht="13" x14ac:dyDescent="0.15">
      <c r="A3400" s="7"/>
      <c r="B3400" s="7"/>
      <c r="C3400" s="7"/>
      <c r="D3400" s="8"/>
      <c r="E3400" s="7"/>
      <c r="F3400" s="7"/>
      <c r="G3400" s="7"/>
      <c r="H3400" s="7"/>
      <c r="I3400" s="7"/>
      <c r="J3400" s="7"/>
      <c r="K3400" s="7"/>
      <c r="L3400" s="7"/>
      <c r="M3400" s="7"/>
      <c r="N3400" s="7"/>
      <c r="O3400" s="7"/>
      <c r="P3400" s="7"/>
      <c r="Q3400" s="7"/>
      <c r="R3400" s="7"/>
      <c r="S3400" s="7"/>
      <c r="T3400" s="7"/>
      <c r="U3400" s="7"/>
      <c r="V3400" s="7"/>
      <c r="W3400" s="7"/>
      <c r="X3400" s="7"/>
      <c r="Y3400" s="7"/>
    </row>
    <row r="3401" spans="1:25" ht="13" x14ac:dyDescent="0.15">
      <c r="A3401" s="7"/>
      <c r="B3401" s="7"/>
      <c r="C3401" s="7"/>
      <c r="D3401" s="8"/>
      <c r="E3401" s="7"/>
      <c r="F3401" s="7"/>
      <c r="G3401" s="7"/>
      <c r="H3401" s="7"/>
      <c r="I3401" s="7"/>
      <c r="J3401" s="7"/>
      <c r="K3401" s="7"/>
      <c r="L3401" s="7"/>
      <c r="M3401" s="7"/>
      <c r="N3401" s="7"/>
      <c r="O3401" s="7"/>
      <c r="P3401" s="7"/>
      <c r="Q3401" s="7"/>
      <c r="R3401" s="7"/>
      <c r="S3401" s="7"/>
      <c r="T3401" s="7"/>
      <c r="U3401" s="7"/>
      <c r="V3401" s="7"/>
      <c r="W3401" s="7"/>
      <c r="X3401" s="7"/>
      <c r="Y3401" s="7"/>
    </row>
    <row r="3402" spans="1:25" ht="13" x14ac:dyDescent="0.15">
      <c r="A3402" s="7"/>
      <c r="B3402" s="7"/>
      <c r="C3402" s="7"/>
      <c r="D3402" s="8"/>
      <c r="E3402" s="7"/>
      <c r="F3402" s="7"/>
      <c r="G3402" s="7"/>
      <c r="H3402" s="7"/>
      <c r="I3402" s="7"/>
      <c r="J3402" s="7"/>
      <c r="K3402" s="7"/>
      <c r="L3402" s="7"/>
      <c r="M3402" s="7"/>
      <c r="N3402" s="7"/>
      <c r="O3402" s="7"/>
      <c r="P3402" s="7"/>
      <c r="Q3402" s="7"/>
      <c r="R3402" s="7"/>
      <c r="S3402" s="7"/>
      <c r="T3402" s="7"/>
      <c r="U3402" s="7"/>
      <c r="V3402" s="7"/>
      <c r="W3402" s="7"/>
      <c r="X3402" s="7"/>
      <c r="Y3402" s="7"/>
    </row>
    <row r="3403" spans="1:25" ht="13" x14ac:dyDescent="0.15">
      <c r="A3403" s="7"/>
      <c r="B3403" s="7"/>
      <c r="C3403" s="7"/>
      <c r="D3403" s="8"/>
      <c r="E3403" s="7"/>
      <c r="F3403" s="7"/>
      <c r="G3403" s="7"/>
      <c r="H3403" s="7"/>
      <c r="I3403" s="7"/>
      <c r="J3403" s="7"/>
      <c r="K3403" s="7"/>
      <c r="L3403" s="7"/>
      <c r="M3403" s="7"/>
      <c r="N3403" s="7"/>
      <c r="O3403" s="7"/>
      <c r="P3403" s="7"/>
      <c r="Q3403" s="7"/>
      <c r="R3403" s="7"/>
      <c r="S3403" s="7"/>
      <c r="T3403" s="7"/>
      <c r="U3403" s="7"/>
      <c r="V3403" s="7"/>
      <c r="W3403" s="7"/>
      <c r="X3403" s="7"/>
      <c r="Y3403" s="7"/>
    </row>
    <row r="3404" spans="1:25" ht="13" x14ac:dyDescent="0.15">
      <c r="A3404" s="7"/>
      <c r="B3404" s="7"/>
      <c r="C3404" s="7"/>
      <c r="D3404" s="8"/>
      <c r="E3404" s="7"/>
      <c r="F3404" s="7"/>
      <c r="G3404" s="7"/>
      <c r="H3404" s="7"/>
      <c r="I3404" s="7"/>
      <c r="J3404" s="7"/>
      <c r="K3404" s="7"/>
      <c r="L3404" s="7"/>
      <c r="M3404" s="7"/>
      <c r="N3404" s="7"/>
      <c r="O3404" s="7"/>
      <c r="P3404" s="7"/>
      <c r="Q3404" s="7"/>
      <c r="R3404" s="7"/>
      <c r="S3404" s="7"/>
      <c r="T3404" s="7"/>
      <c r="U3404" s="7"/>
      <c r="V3404" s="7"/>
      <c r="W3404" s="7"/>
      <c r="X3404" s="7"/>
      <c r="Y3404" s="7"/>
    </row>
    <row r="3405" spans="1:25" ht="13" x14ac:dyDescent="0.15">
      <c r="A3405" s="7"/>
      <c r="B3405" s="7"/>
      <c r="C3405" s="7"/>
      <c r="D3405" s="8"/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7"/>
      <c r="P3405" s="7"/>
      <c r="Q3405" s="7"/>
      <c r="R3405" s="7"/>
      <c r="S3405" s="7"/>
      <c r="T3405" s="7"/>
      <c r="U3405" s="7"/>
      <c r="V3405" s="7"/>
      <c r="W3405" s="7"/>
      <c r="X3405" s="7"/>
      <c r="Y3405" s="7"/>
    </row>
    <row r="3406" spans="1:25" ht="13" x14ac:dyDescent="0.15">
      <c r="A3406" s="7"/>
      <c r="B3406" s="7"/>
      <c r="C3406" s="7"/>
      <c r="D3406" s="8"/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7"/>
      <c r="P3406" s="7"/>
      <c r="Q3406" s="7"/>
      <c r="R3406" s="7"/>
      <c r="S3406" s="7"/>
      <c r="T3406" s="7"/>
      <c r="U3406" s="7"/>
      <c r="V3406" s="7"/>
      <c r="W3406" s="7"/>
      <c r="X3406" s="7"/>
      <c r="Y3406" s="7"/>
    </row>
    <row r="3407" spans="1:25" ht="13" x14ac:dyDescent="0.15">
      <c r="A3407" s="7"/>
      <c r="B3407" s="7"/>
      <c r="C3407" s="7"/>
      <c r="D3407" s="8"/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7"/>
      <c r="P3407" s="7"/>
      <c r="Q3407" s="7"/>
      <c r="R3407" s="7"/>
      <c r="S3407" s="7"/>
      <c r="T3407" s="7"/>
      <c r="U3407" s="7"/>
      <c r="V3407" s="7"/>
      <c r="W3407" s="7"/>
      <c r="X3407" s="7"/>
      <c r="Y3407" s="7"/>
    </row>
    <row r="3408" spans="1:25" ht="13" x14ac:dyDescent="0.15">
      <c r="A3408" s="7"/>
      <c r="B3408" s="7"/>
      <c r="C3408" s="7"/>
      <c r="D3408" s="8"/>
      <c r="E3408" s="7"/>
      <c r="F3408" s="7"/>
      <c r="G3408" s="7"/>
      <c r="H3408" s="7"/>
      <c r="I3408" s="7"/>
      <c r="J3408" s="7"/>
      <c r="K3408" s="7"/>
      <c r="L3408" s="7"/>
      <c r="M3408" s="7"/>
      <c r="N3408" s="7"/>
      <c r="O3408" s="7"/>
      <c r="P3408" s="7"/>
      <c r="Q3408" s="7"/>
      <c r="R3408" s="7"/>
      <c r="S3408" s="7"/>
      <c r="T3408" s="7"/>
      <c r="U3408" s="7"/>
      <c r="V3408" s="7"/>
      <c r="W3408" s="7"/>
      <c r="X3408" s="7"/>
      <c r="Y3408" s="7"/>
    </row>
    <row r="3409" spans="1:25" ht="13" x14ac:dyDescent="0.15">
      <c r="A3409" s="7"/>
      <c r="B3409" s="7"/>
      <c r="C3409" s="7"/>
      <c r="D3409" s="8"/>
      <c r="E3409" s="7"/>
      <c r="F3409" s="7"/>
      <c r="G3409" s="7"/>
      <c r="H3409" s="7"/>
      <c r="I3409" s="7"/>
      <c r="J3409" s="7"/>
      <c r="K3409" s="7"/>
      <c r="L3409" s="7"/>
      <c r="M3409" s="7"/>
      <c r="N3409" s="7"/>
      <c r="O3409" s="7"/>
      <c r="P3409" s="7"/>
      <c r="Q3409" s="7"/>
      <c r="R3409" s="7"/>
      <c r="S3409" s="7"/>
      <c r="T3409" s="7"/>
      <c r="U3409" s="7"/>
      <c r="V3409" s="7"/>
      <c r="W3409" s="7"/>
      <c r="X3409" s="7"/>
      <c r="Y3409" s="7"/>
    </row>
    <row r="3410" spans="1:25" ht="13" x14ac:dyDescent="0.15">
      <c r="A3410" s="7"/>
      <c r="B3410" s="7"/>
      <c r="C3410" s="7"/>
      <c r="D3410" s="8"/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7"/>
      <c r="Q3410" s="7"/>
      <c r="R3410" s="7"/>
      <c r="S3410" s="7"/>
      <c r="T3410" s="7"/>
      <c r="U3410" s="7"/>
      <c r="V3410" s="7"/>
      <c r="W3410" s="7"/>
      <c r="X3410" s="7"/>
      <c r="Y3410" s="7"/>
    </row>
    <row r="3411" spans="1:25" ht="13" x14ac:dyDescent="0.15">
      <c r="A3411" s="7"/>
      <c r="B3411" s="7"/>
      <c r="C3411" s="7"/>
      <c r="D3411" s="8"/>
      <c r="E3411" s="7"/>
      <c r="F3411" s="7"/>
      <c r="G3411" s="7"/>
      <c r="H3411" s="7"/>
      <c r="I3411" s="7"/>
      <c r="J3411" s="7"/>
      <c r="K3411" s="7"/>
      <c r="L3411" s="7"/>
      <c r="M3411" s="7"/>
      <c r="N3411" s="7"/>
      <c r="O3411" s="7"/>
      <c r="P3411" s="7"/>
      <c r="Q3411" s="7"/>
      <c r="R3411" s="7"/>
      <c r="S3411" s="7"/>
      <c r="T3411" s="7"/>
      <c r="U3411" s="7"/>
      <c r="V3411" s="7"/>
      <c r="W3411" s="7"/>
      <c r="X3411" s="7"/>
      <c r="Y3411" s="7"/>
    </row>
    <row r="3412" spans="1:25" ht="13" x14ac:dyDescent="0.15">
      <c r="A3412" s="7"/>
      <c r="B3412" s="7"/>
      <c r="C3412" s="7"/>
      <c r="D3412" s="8"/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7"/>
      <c r="P3412" s="7"/>
      <c r="Q3412" s="7"/>
      <c r="R3412" s="7"/>
      <c r="S3412" s="7"/>
      <c r="T3412" s="7"/>
      <c r="U3412" s="7"/>
      <c r="V3412" s="7"/>
      <c r="W3412" s="7"/>
      <c r="X3412" s="7"/>
      <c r="Y3412" s="7"/>
    </row>
    <row r="3413" spans="1:25" ht="13" x14ac:dyDescent="0.15">
      <c r="A3413" s="7"/>
      <c r="B3413" s="7"/>
      <c r="C3413" s="7"/>
      <c r="D3413" s="8"/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7"/>
      <c r="P3413" s="7"/>
      <c r="Q3413" s="7"/>
      <c r="R3413" s="7"/>
      <c r="S3413" s="7"/>
      <c r="T3413" s="7"/>
      <c r="U3413" s="7"/>
      <c r="V3413" s="7"/>
      <c r="W3413" s="7"/>
      <c r="X3413" s="7"/>
      <c r="Y3413" s="7"/>
    </row>
    <row r="3414" spans="1:25" ht="13" x14ac:dyDescent="0.15">
      <c r="A3414" s="7"/>
      <c r="B3414" s="7"/>
      <c r="C3414" s="7"/>
      <c r="D3414" s="8"/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7"/>
      <c r="P3414" s="7"/>
      <c r="Q3414" s="7"/>
      <c r="R3414" s="7"/>
      <c r="S3414" s="7"/>
      <c r="T3414" s="7"/>
      <c r="U3414" s="7"/>
      <c r="V3414" s="7"/>
      <c r="W3414" s="7"/>
      <c r="X3414" s="7"/>
      <c r="Y3414" s="7"/>
    </row>
    <row r="3415" spans="1:25" ht="13" x14ac:dyDescent="0.15">
      <c r="A3415" s="7"/>
      <c r="B3415" s="7"/>
      <c r="C3415" s="7"/>
      <c r="D3415" s="8"/>
      <c r="E3415" s="7"/>
      <c r="F3415" s="7"/>
      <c r="G3415" s="7"/>
      <c r="H3415" s="7"/>
      <c r="I3415" s="7"/>
      <c r="J3415" s="7"/>
      <c r="K3415" s="7"/>
      <c r="L3415" s="7"/>
      <c r="M3415" s="7"/>
      <c r="N3415" s="7"/>
      <c r="O3415" s="7"/>
      <c r="P3415" s="7"/>
      <c r="Q3415" s="7"/>
      <c r="R3415" s="7"/>
      <c r="S3415" s="7"/>
      <c r="T3415" s="7"/>
      <c r="U3415" s="7"/>
      <c r="V3415" s="7"/>
      <c r="W3415" s="7"/>
      <c r="X3415" s="7"/>
      <c r="Y3415" s="7"/>
    </row>
    <row r="3416" spans="1:25" ht="13" x14ac:dyDescent="0.15">
      <c r="A3416" s="7"/>
      <c r="B3416" s="7"/>
      <c r="C3416" s="7"/>
      <c r="D3416" s="8"/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7"/>
      <c r="P3416" s="7"/>
      <c r="Q3416" s="7"/>
      <c r="R3416" s="7"/>
      <c r="S3416" s="7"/>
      <c r="T3416" s="7"/>
      <c r="U3416" s="7"/>
      <c r="V3416" s="7"/>
      <c r="W3416" s="7"/>
      <c r="X3416" s="7"/>
      <c r="Y3416" s="7"/>
    </row>
    <row r="3417" spans="1:25" ht="13" x14ac:dyDescent="0.15">
      <c r="A3417" s="7"/>
      <c r="B3417" s="7"/>
      <c r="C3417" s="7"/>
      <c r="D3417" s="8"/>
      <c r="E3417" s="7"/>
      <c r="F3417" s="7"/>
      <c r="G3417" s="7"/>
      <c r="H3417" s="7"/>
      <c r="I3417" s="7"/>
      <c r="J3417" s="7"/>
      <c r="K3417" s="7"/>
      <c r="L3417" s="7"/>
      <c r="M3417" s="7"/>
      <c r="N3417" s="7"/>
      <c r="O3417" s="7"/>
      <c r="P3417" s="7"/>
      <c r="Q3417" s="7"/>
      <c r="R3417" s="7"/>
      <c r="S3417" s="7"/>
      <c r="T3417" s="7"/>
      <c r="U3417" s="7"/>
      <c r="V3417" s="7"/>
      <c r="W3417" s="7"/>
      <c r="X3417" s="7"/>
      <c r="Y3417" s="7"/>
    </row>
    <row r="3418" spans="1:25" ht="13" x14ac:dyDescent="0.15">
      <c r="A3418" s="7"/>
      <c r="B3418" s="7"/>
      <c r="C3418" s="7"/>
      <c r="D3418" s="8"/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7"/>
      <c r="P3418" s="7"/>
      <c r="Q3418" s="7"/>
      <c r="R3418" s="7"/>
      <c r="S3418" s="7"/>
      <c r="T3418" s="7"/>
      <c r="U3418" s="7"/>
      <c r="V3418" s="7"/>
      <c r="W3418" s="7"/>
      <c r="X3418" s="7"/>
      <c r="Y3418" s="7"/>
    </row>
    <row r="3419" spans="1:25" ht="13" x14ac:dyDescent="0.15">
      <c r="A3419" s="7"/>
      <c r="B3419" s="7"/>
      <c r="C3419" s="7"/>
      <c r="D3419" s="8"/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7"/>
      <c r="P3419" s="7"/>
      <c r="Q3419" s="7"/>
      <c r="R3419" s="7"/>
      <c r="S3419" s="7"/>
      <c r="T3419" s="7"/>
      <c r="U3419" s="7"/>
      <c r="V3419" s="7"/>
      <c r="W3419" s="7"/>
      <c r="X3419" s="7"/>
      <c r="Y3419" s="7"/>
    </row>
    <row r="3420" spans="1:25" ht="13" x14ac:dyDescent="0.15">
      <c r="A3420" s="7"/>
      <c r="B3420" s="7"/>
      <c r="C3420" s="7"/>
      <c r="D3420" s="8"/>
      <c r="E3420" s="7"/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7"/>
      <c r="Q3420" s="7"/>
      <c r="R3420" s="7"/>
      <c r="S3420" s="7"/>
      <c r="T3420" s="7"/>
      <c r="U3420" s="7"/>
      <c r="V3420" s="7"/>
      <c r="W3420" s="7"/>
      <c r="X3420" s="7"/>
      <c r="Y3420" s="7"/>
    </row>
    <row r="3421" spans="1:25" ht="13" x14ac:dyDescent="0.15">
      <c r="A3421" s="7"/>
      <c r="B3421" s="7"/>
      <c r="C3421" s="7"/>
      <c r="D3421" s="8"/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7"/>
      <c r="Q3421" s="7"/>
      <c r="R3421" s="7"/>
      <c r="S3421" s="7"/>
      <c r="T3421" s="7"/>
      <c r="U3421" s="7"/>
      <c r="V3421" s="7"/>
      <c r="W3421" s="7"/>
      <c r="X3421" s="7"/>
      <c r="Y3421" s="7"/>
    </row>
    <row r="3422" spans="1:25" ht="13" x14ac:dyDescent="0.15">
      <c r="A3422" s="7"/>
      <c r="B3422" s="7"/>
      <c r="C3422" s="7"/>
      <c r="D3422" s="8"/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7"/>
      <c r="P3422" s="7"/>
      <c r="Q3422" s="7"/>
      <c r="R3422" s="7"/>
      <c r="S3422" s="7"/>
      <c r="T3422" s="7"/>
      <c r="U3422" s="7"/>
      <c r="V3422" s="7"/>
      <c r="W3422" s="7"/>
      <c r="X3422" s="7"/>
      <c r="Y3422" s="7"/>
    </row>
    <row r="3423" spans="1:25" ht="13" x14ac:dyDescent="0.15">
      <c r="A3423" s="7"/>
      <c r="B3423" s="7"/>
      <c r="C3423" s="7"/>
      <c r="D3423" s="8"/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7"/>
      <c r="P3423" s="7"/>
      <c r="Q3423" s="7"/>
      <c r="R3423" s="7"/>
      <c r="S3423" s="7"/>
      <c r="T3423" s="7"/>
      <c r="U3423" s="7"/>
      <c r="V3423" s="7"/>
      <c r="W3423" s="7"/>
      <c r="X3423" s="7"/>
      <c r="Y3423" s="7"/>
    </row>
    <row r="3424" spans="1:25" ht="13" x14ac:dyDescent="0.15">
      <c r="A3424" s="7"/>
      <c r="B3424" s="7"/>
      <c r="C3424" s="7"/>
      <c r="D3424" s="8"/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7"/>
      <c r="P3424" s="7"/>
      <c r="Q3424" s="7"/>
      <c r="R3424" s="7"/>
      <c r="S3424" s="7"/>
      <c r="T3424" s="7"/>
      <c r="U3424" s="7"/>
      <c r="V3424" s="7"/>
      <c r="W3424" s="7"/>
      <c r="X3424" s="7"/>
      <c r="Y3424" s="7"/>
    </row>
    <row r="3425" spans="1:25" ht="13" x14ac:dyDescent="0.15">
      <c r="A3425" s="7"/>
      <c r="B3425" s="7"/>
      <c r="C3425" s="7"/>
      <c r="D3425" s="8"/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7"/>
      <c r="P3425" s="7"/>
      <c r="Q3425" s="7"/>
      <c r="R3425" s="7"/>
      <c r="S3425" s="7"/>
      <c r="T3425" s="7"/>
      <c r="U3425" s="7"/>
      <c r="V3425" s="7"/>
      <c r="W3425" s="7"/>
      <c r="X3425" s="7"/>
      <c r="Y3425" s="7"/>
    </row>
    <row r="3426" spans="1:25" ht="13" x14ac:dyDescent="0.15">
      <c r="A3426" s="7"/>
      <c r="B3426" s="7"/>
      <c r="C3426" s="7"/>
      <c r="D3426" s="8"/>
      <c r="E3426" s="7"/>
      <c r="F3426" s="7"/>
      <c r="G3426" s="7"/>
      <c r="H3426" s="7"/>
      <c r="I3426" s="7"/>
      <c r="J3426" s="7"/>
      <c r="K3426" s="7"/>
      <c r="L3426" s="7"/>
      <c r="M3426" s="7"/>
      <c r="N3426" s="7"/>
      <c r="O3426" s="7"/>
      <c r="P3426" s="7"/>
      <c r="Q3426" s="7"/>
      <c r="R3426" s="7"/>
      <c r="S3426" s="7"/>
      <c r="T3426" s="7"/>
      <c r="U3426" s="7"/>
      <c r="V3426" s="7"/>
      <c r="W3426" s="7"/>
      <c r="X3426" s="7"/>
      <c r="Y3426" s="7"/>
    </row>
    <row r="3427" spans="1:25" ht="13" x14ac:dyDescent="0.15">
      <c r="A3427" s="7"/>
      <c r="B3427" s="7"/>
      <c r="C3427" s="7"/>
      <c r="D3427" s="8"/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7"/>
      <c r="Q3427" s="7"/>
      <c r="R3427" s="7"/>
      <c r="S3427" s="7"/>
      <c r="T3427" s="7"/>
      <c r="U3427" s="7"/>
      <c r="V3427" s="7"/>
      <c r="W3427" s="7"/>
      <c r="X3427" s="7"/>
      <c r="Y3427" s="7"/>
    </row>
    <row r="3428" spans="1:25" ht="13" x14ac:dyDescent="0.15">
      <c r="A3428" s="7"/>
      <c r="B3428" s="7"/>
      <c r="C3428" s="7"/>
      <c r="D3428" s="8"/>
      <c r="E3428" s="7"/>
      <c r="F3428" s="7"/>
      <c r="G3428" s="7"/>
      <c r="H3428" s="7"/>
      <c r="I3428" s="7"/>
      <c r="J3428" s="7"/>
      <c r="K3428" s="7"/>
      <c r="L3428" s="7"/>
      <c r="M3428" s="7"/>
      <c r="N3428" s="7"/>
      <c r="O3428" s="7"/>
      <c r="P3428" s="7"/>
      <c r="Q3428" s="7"/>
      <c r="R3428" s="7"/>
      <c r="S3428" s="7"/>
      <c r="T3428" s="7"/>
      <c r="U3428" s="7"/>
      <c r="V3428" s="7"/>
      <c r="W3428" s="7"/>
      <c r="X3428" s="7"/>
      <c r="Y3428" s="7"/>
    </row>
    <row r="3429" spans="1:25" ht="13" x14ac:dyDescent="0.15">
      <c r="A3429" s="7"/>
      <c r="B3429" s="7"/>
      <c r="C3429" s="7"/>
      <c r="D3429" s="8"/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7"/>
      <c r="P3429" s="7"/>
      <c r="Q3429" s="7"/>
      <c r="R3429" s="7"/>
      <c r="S3429" s="7"/>
      <c r="T3429" s="7"/>
      <c r="U3429" s="7"/>
      <c r="V3429" s="7"/>
      <c r="W3429" s="7"/>
      <c r="X3429" s="7"/>
      <c r="Y3429" s="7"/>
    </row>
    <row r="3430" spans="1:25" ht="13" x14ac:dyDescent="0.15">
      <c r="A3430" s="7"/>
      <c r="B3430" s="7"/>
      <c r="C3430" s="7"/>
      <c r="D3430" s="8"/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7"/>
      <c r="Q3430" s="7"/>
      <c r="R3430" s="7"/>
      <c r="S3430" s="7"/>
      <c r="T3430" s="7"/>
      <c r="U3430" s="7"/>
      <c r="V3430" s="7"/>
      <c r="W3430" s="7"/>
      <c r="X3430" s="7"/>
      <c r="Y3430" s="7"/>
    </row>
    <row r="3431" spans="1:25" ht="13" x14ac:dyDescent="0.15">
      <c r="A3431" s="7"/>
      <c r="B3431" s="7"/>
      <c r="C3431" s="7"/>
      <c r="D3431" s="8"/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7"/>
      <c r="P3431" s="7"/>
      <c r="Q3431" s="7"/>
      <c r="R3431" s="7"/>
      <c r="S3431" s="7"/>
      <c r="T3431" s="7"/>
      <c r="U3431" s="7"/>
      <c r="V3431" s="7"/>
      <c r="W3431" s="7"/>
      <c r="X3431" s="7"/>
      <c r="Y3431" s="7"/>
    </row>
    <row r="3432" spans="1:25" ht="13" x14ac:dyDescent="0.15">
      <c r="A3432" s="7"/>
      <c r="B3432" s="7"/>
      <c r="C3432" s="7"/>
      <c r="D3432" s="8"/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7"/>
      <c r="Q3432" s="7"/>
      <c r="R3432" s="7"/>
      <c r="S3432" s="7"/>
      <c r="T3432" s="7"/>
      <c r="U3432" s="7"/>
      <c r="V3432" s="7"/>
      <c r="W3432" s="7"/>
      <c r="X3432" s="7"/>
      <c r="Y3432" s="7"/>
    </row>
    <row r="3433" spans="1:25" ht="13" x14ac:dyDescent="0.15">
      <c r="A3433" s="7"/>
      <c r="B3433" s="7"/>
      <c r="C3433" s="7"/>
      <c r="D3433" s="8"/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7"/>
      <c r="Q3433" s="7"/>
      <c r="R3433" s="7"/>
      <c r="S3433" s="7"/>
      <c r="T3433" s="7"/>
      <c r="U3433" s="7"/>
      <c r="V3433" s="7"/>
      <c r="W3433" s="7"/>
      <c r="X3433" s="7"/>
      <c r="Y3433" s="7"/>
    </row>
    <row r="3434" spans="1:25" ht="13" x14ac:dyDescent="0.15">
      <c r="A3434" s="7"/>
      <c r="B3434" s="7"/>
      <c r="C3434" s="7"/>
      <c r="D3434" s="8"/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7"/>
      <c r="P3434" s="7"/>
      <c r="Q3434" s="7"/>
      <c r="R3434" s="7"/>
      <c r="S3434" s="7"/>
      <c r="T3434" s="7"/>
      <c r="U3434" s="7"/>
      <c r="V3434" s="7"/>
      <c r="W3434" s="7"/>
      <c r="X3434" s="7"/>
      <c r="Y3434" s="7"/>
    </row>
    <row r="3435" spans="1:25" ht="13" x14ac:dyDescent="0.15">
      <c r="A3435" s="7"/>
      <c r="B3435" s="7"/>
      <c r="C3435" s="7"/>
      <c r="D3435" s="8"/>
      <c r="E3435" s="7"/>
      <c r="F3435" s="7"/>
      <c r="G3435" s="7"/>
      <c r="H3435" s="7"/>
      <c r="I3435" s="7"/>
      <c r="J3435" s="7"/>
      <c r="K3435" s="7"/>
      <c r="L3435" s="7"/>
      <c r="M3435" s="7"/>
      <c r="N3435" s="7"/>
      <c r="O3435" s="7"/>
      <c r="P3435" s="7"/>
      <c r="Q3435" s="7"/>
      <c r="R3435" s="7"/>
      <c r="S3435" s="7"/>
      <c r="T3435" s="7"/>
      <c r="U3435" s="7"/>
      <c r="V3435" s="7"/>
      <c r="W3435" s="7"/>
      <c r="X3435" s="7"/>
      <c r="Y3435" s="7"/>
    </row>
    <row r="3436" spans="1:25" ht="13" x14ac:dyDescent="0.15">
      <c r="A3436" s="7"/>
      <c r="B3436" s="7"/>
      <c r="C3436" s="7"/>
      <c r="D3436" s="8"/>
      <c r="E3436" s="7"/>
      <c r="F3436" s="7"/>
      <c r="G3436" s="7"/>
      <c r="H3436" s="7"/>
      <c r="I3436" s="7"/>
      <c r="J3436" s="7"/>
      <c r="K3436" s="7"/>
      <c r="L3436" s="7"/>
      <c r="M3436" s="7"/>
      <c r="N3436" s="7"/>
      <c r="O3436" s="7"/>
      <c r="P3436" s="7"/>
      <c r="Q3436" s="7"/>
      <c r="R3436" s="7"/>
      <c r="S3436" s="7"/>
      <c r="T3436" s="7"/>
      <c r="U3436" s="7"/>
      <c r="V3436" s="7"/>
      <c r="W3436" s="7"/>
      <c r="X3436" s="7"/>
      <c r="Y3436" s="7"/>
    </row>
    <row r="3437" spans="1:25" ht="13" x14ac:dyDescent="0.15">
      <c r="A3437" s="7"/>
      <c r="B3437" s="7"/>
      <c r="C3437" s="7"/>
      <c r="D3437" s="8"/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7"/>
      <c r="Q3437" s="7"/>
      <c r="R3437" s="7"/>
      <c r="S3437" s="7"/>
      <c r="T3437" s="7"/>
      <c r="U3437" s="7"/>
      <c r="V3437" s="7"/>
      <c r="W3437" s="7"/>
      <c r="X3437" s="7"/>
      <c r="Y3437" s="7"/>
    </row>
    <row r="3438" spans="1:25" ht="13" x14ac:dyDescent="0.15">
      <c r="A3438" s="7"/>
      <c r="B3438" s="7"/>
      <c r="C3438" s="7"/>
      <c r="D3438" s="8"/>
      <c r="E3438" s="7"/>
      <c r="F3438" s="7"/>
      <c r="G3438" s="7"/>
      <c r="H3438" s="7"/>
      <c r="I3438" s="7"/>
      <c r="J3438" s="7"/>
      <c r="K3438" s="7"/>
      <c r="L3438" s="7"/>
      <c r="M3438" s="7"/>
      <c r="N3438" s="7"/>
      <c r="O3438" s="7"/>
      <c r="P3438" s="7"/>
      <c r="Q3438" s="7"/>
      <c r="R3438" s="7"/>
      <c r="S3438" s="7"/>
      <c r="T3438" s="7"/>
      <c r="U3438" s="7"/>
      <c r="V3438" s="7"/>
      <c r="W3438" s="7"/>
      <c r="X3438" s="7"/>
      <c r="Y3438" s="7"/>
    </row>
    <row r="3439" spans="1:25" ht="13" x14ac:dyDescent="0.15">
      <c r="A3439" s="7"/>
      <c r="B3439" s="7"/>
      <c r="C3439" s="7"/>
      <c r="D3439" s="8"/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7"/>
      <c r="P3439" s="7"/>
      <c r="Q3439" s="7"/>
      <c r="R3439" s="7"/>
      <c r="S3439" s="7"/>
      <c r="T3439" s="7"/>
      <c r="U3439" s="7"/>
      <c r="V3439" s="7"/>
      <c r="W3439" s="7"/>
      <c r="X3439" s="7"/>
      <c r="Y3439" s="7"/>
    </row>
    <row r="3440" spans="1:25" ht="13" x14ac:dyDescent="0.15">
      <c r="A3440" s="7"/>
      <c r="B3440" s="7"/>
      <c r="C3440" s="7"/>
      <c r="D3440" s="8"/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7"/>
      <c r="P3440" s="7"/>
      <c r="Q3440" s="7"/>
      <c r="R3440" s="7"/>
      <c r="S3440" s="7"/>
      <c r="T3440" s="7"/>
      <c r="U3440" s="7"/>
      <c r="V3440" s="7"/>
      <c r="W3440" s="7"/>
      <c r="X3440" s="7"/>
      <c r="Y3440" s="7"/>
    </row>
    <row r="3441" spans="1:25" ht="13" x14ac:dyDescent="0.15">
      <c r="A3441" s="7"/>
      <c r="B3441" s="7"/>
      <c r="C3441" s="7"/>
      <c r="D3441" s="8"/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7"/>
      <c r="Q3441" s="7"/>
      <c r="R3441" s="7"/>
      <c r="S3441" s="7"/>
      <c r="T3441" s="7"/>
      <c r="U3441" s="7"/>
      <c r="V3441" s="7"/>
      <c r="W3441" s="7"/>
      <c r="X3441" s="7"/>
      <c r="Y3441" s="7"/>
    </row>
    <row r="3442" spans="1:25" ht="13" x14ac:dyDescent="0.15">
      <c r="A3442" s="7"/>
      <c r="B3442" s="7"/>
      <c r="C3442" s="7"/>
      <c r="D3442" s="8"/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7"/>
      <c r="P3442" s="7"/>
      <c r="Q3442" s="7"/>
      <c r="R3442" s="7"/>
      <c r="S3442" s="7"/>
      <c r="T3442" s="7"/>
      <c r="U3442" s="7"/>
      <c r="V3442" s="7"/>
      <c r="W3442" s="7"/>
      <c r="X3442" s="7"/>
      <c r="Y3442" s="7"/>
    </row>
    <row r="3443" spans="1:25" ht="13" x14ac:dyDescent="0.15">
      <c r="A3443" s="7"/>
      <c r="B3443" s="7"/>
      <c r="C3443" s="7"/>
      <c r="D3443" s="8"/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7"/>
      <c r="P3443" s="7"/>
      <c r="Q3443" s="7"/>
      <c r="R3443" s="7"/>
      <c r="S3443" s="7"/>
      <c r="T3443" s="7"/>
      <c r="U3443" s="7"/>
      <c r="V3443" s="7"/>
      <c r="W3443" s="7"/>
      <c r="X3443" s="7"/>
      <c r="Y3443" s="7"/>
    </row>
    <row r="3444" spans="1:25" ht="13" x14ac:dyDescent="0.15">
      <c r="A3444" s="7"/>
      <c r="B3444" s="7"/>
      <c r="C3444" s="7"/>
      <c r="D3444" s="8"/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7"/>
      <c r="P3444" s="7"/>
      <c r="Q3444" s="7"/>
      <c r="R3444" s="7"/>
      <c r="S3444" s="7"/>
      <c r="T3444" s="7"/>
      <c r="U3444" s="7"/>
      <c r="V3444" s="7"/>
      <c r="W3444" s="7"/>
      <c r="X3444" s="7"/>
      <c r="Y3444" s="7"/>
    </row>
    <row r="3445" spans="1:25" ht="13" x14ac:dyDescent="0.15">
      <c r="A3445" s="7"/>
      <c r="B3445" s="7"/>
      <c r="C3445" s="7"/>
      <c r="D3445" s="8"/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7"/>
      <c r="P3445" s="7"/>
      <c r="Q3445" s="7"/>
      <c r="R3445" s="7"/>
      <c r="S3445" s="7"/>
      <c r="T3445" s="7"/>
      <c r="U3445" s="7"/>
      <c r="V3445" s="7"/>
      <c r="W3445" s="7"/>
      <c r="X3445" s="7"/>
      <c r="Y3445" s="7"/>
    </row>
    <row r="3446" spans="1:25" ht="13" x14ac:dyDescent="0.15">
      <c r="A3446" s="7"/>
      <c r="B3446" s="7"/>
      <c r="C3446" s="7"/>
      <c r="D3446" s="8"/>
      <c r="E3446" s="7"/>
      <c r="F3446" s="7"/>
      <c r="G3446" s="7"/>
      <c r="H3446" s="7"/>
      <c r="I3446" s="7"/>
      <c r="J3446" s="7"/>
      <c r="K3446" s="7"/>
      <c r="L3446" s="7"/>
      <c r="M3446" s="7"/>
      <c r="N3446" s="7"/>
      <c r="O3446" s="7"/>
      <c r="P3446" s="7"/>
      <c r="Q3446" s="7"/>
      <c r="R3446" s="7"/>
      <c r="S3446" s="7"/>
      <c r="T3446" s="7"/>
      <c r="U3446" s="7"/>
      <c r="V3446" s="7"/>
      <c r="W3446" s="7"/>
      <c r="X3446" s="7"/>
      <c r="Y3446" s="7"/>
    </row>
    <row r="3447" spans="1:25" ht="13" x14ac:dyDescent="0.15">
      <c r="A3447" s="7"/>
      <c r="B3447" s="7"/>
      <c r="C3447" s="7"/>
      <c r="D3447" s="8"/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7"/>
      <c r="P3447" s="7"/>
      <c r="Q3447" s="7"/>
      <c r="R3447" s="7"/>
      <c r="S3447" s="7"/>
      <c r="T3447" s="7"/>
      <c r="U3447" s="7"/>
      <c r="V3447" s="7"/>
      <c r="W3447" s="7"/>
      <c r="X3447" s="7"/>
      <c r="Y3447" s="7"/>
    </row>
    <row r="3448" spans="1:25" ht="13" x14ac:dyDescent="0.15">
      <c r="A3448" s="7"/>
      <c r="B3448" s="7"/>
      <c r="C3448" s="7"/>
      <c r="D3448" s="8"/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7"/>
      <c r="P3448" s="7"/>
      <c r="Q3448" s="7"/>
      <c r="R3448" s="7"/>
      <c r="S3448" s="7"/>
      <c r="T3448" s="7"/>
      <c r="U3448" s="7"/>
      <c r="V3448" s="7"/>
      <c r="W3448" s="7"/>
      <c r="X3448" s="7"/>
      <c r="Y3448" s="7"/>
    </row>
    <row r="3449" spans="1:25" ht="13" x14ac:dyDescent="0.15">
      <c r="A3449" s="7"/>
      <c r="B3449" s="7"/>
      <c r="C3449" s="7"/>
      <c r="D3449" s="8"/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7"/>
      <c r="P3449" s="7"/>
      <c r="Q3449" s="7"/>
      <c r="R3449" s="7"/>
      <c r="S3449" s="7"/>
      <c r="T3449" s="7"/>
      <c r="U3449" s="7"/>
      <c r="V3449" s="7"/>
      <c r="W3449" s="7"/>
      <c r="X3449" s="7"/>
      <c r="Y3449" s="7"/>
    </row>
    <row r="3450" spans="1:25" ht="13" x14ac:dyDescent="0.15">
      <c r="A3450" s="7"/>
      <c r="B3450" s="7"/>
      <c r="C3450" s="7"/>
      <c r="D3450" s="8"/>
      <c r="E3450" s="7"/>
      <c r="F3450" s="7"/>
      <c r="G3450" s="7"/>
      <c r="H3450" s="7"/>
      <c r="I3450" s="7"/>
      <c r="J3450" s="7"/>
      <c r="K3450" s="7"/>
      <c r="L3450" s="7"/>
      <c r="M3450" s="7"/>
      <c r="N3450" s="7"/>
      <c r="O3450" s="7"/>
      <c r="P3450" s="7"/>
      <c r="Q3450" s="7"/>
      <c r="R3450" s="7"/>
      <c r="S3450" s="7"/>
      <c r="T3450" s="7"/>
      <c r="U3450" s="7"/>
      <c r="V3450" s="7"/>
      <c r="W3450" s="7"/>
      <c r="X3450" s="7"/>
      <c r="Y3450" s="7"/>
    </row>
    <row r="3451" spans="1:25" ht="13" x14ac:dyDescent="0.15">
      <c r="A3451" s="7"/>
      <c r="B3451" s="7"/>
      <c r="C3451" s="7"/>
      <c r="D3451" s="8"/>
      <c r="E3451" s="7"/>
      <c r="F3451" s="7"/>
      <c r="G3451" s="7"/>
      <c r="H3451" s="7"/>
      <c r="I3451" s="7"/>
      <c r="J3451" s="7"/>
      <c r="K3451" s="7"/>
      <c r="L3451" s="7"/>
      <c r="M3451" s="7"/>
      <c r="N3451" s="7"/>
      <c r="O3451" s="7"/>
      <c r="P3451" s="7"/>
      <c r="Q3451" s="7"/>
      <c r="R3451" s="7"/>
      <c r="S3451" s="7"/>
      <c r="T3451" s="7"/>
      <c r="U3451" s="7"/>
      <c r="V3451" s="7"/>
      <c r="W3451" s="7"/>
      <c r="X3451" s="7"/>
      <c r="Y3451" s="7"/>
    </row>
    <row r="3452" spans="1:25" ht="13" x14ac:dyDescent="0.15">
      <c r="A3452" s="7"/>
      <c r="B3452" s="7"/>
      <c r="C3452" s="7"/>
      <c r="D3452" s="8"/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7"/>
      <c r="P3452" s="7"/>
      <c r="Q3452" s="7"/>
      <c r="R3452" s="7"/>
      <c r="S3452" s="7"/>
      <c r="T3452" s="7"/>
      <c r="U3452" s="7"/>
      <c r="V3452" s="7"/>
      <c r="W3452" s="7"/>
      <c r="X3452" s="7"/>
      <c r="Y3452" s="7"/>
    </row>
    <row r="3453" spans="1:25" ht="13" x14ac:dyDescent="0.15">
      <c r="A3453" s="7"/>
      <c r="B3453" s="7"/>
      <c r="C3453" s="7"/>
      <c r="D3453" s="8"/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7"/>
      <c r="P3453" s="7"/>
      <c r="Q3453" s="7"/>
      <c r="R3453" s="7"/>
      <c r="S3453" s="7"/>
      <c r="T3453" s="7"/>
      <c r="U3453" s="7"/>
      <c r="V3453" s="7"/>
      <c r="W3453" s="7"/>
      <c r="X3453" s="7"/>
      <c r="Y3453" s="7"/>
    </row>
    <row r="3454" spans="1:25" ht="13" x14ac:dyDescent="0.15">
      <c r="A3454" s="7"/>
      <c r="B3454" s="7"/>
      <c r="C3454" s="7"/>
      <c r="D3454" s="8"/>
      <c r="E3454" s="7"/>
      <c r="F3454" s="7"/>
      <c r="G3454" s="7"/>
      <c r="H3454" s="7"/>
      <c r="I3454" s="7"/>
      <c r="J3454" s="7"/>
      <c r="K3454" s="7"/>
      <c r="L3454" s="7"/>
      <c r="M3454" s="7"/>
      <c r="N3454" s="7"/>
      <c r="O3454" s="7"/>
      <c r="P3454" s="7"/>
      <c r="Q3454" s="7"/>
      <c r="R3454" s="7"/>
      <c r="S3454" s="7"/>
      <c r="T3454" s="7"/>
      <c r="U3454" s="7"/>
      <c r="V3454" s="7"/>
      <c r="W3454" s="7"/>
      <c r="X3454" s="7"/>
      <c r="Y3454" s="7"/>
    </row>
    <row r="3455" spans="1:25" ht="13" x14ac:dyDescent="0.15">
      <c r="A3455" s="7"/>
      <c r="B3455" s="7"/>
      <c r="C3455" s="7"/>
      <c r="D3455" s="8"/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7"/>
      <c r="P3455" s="7"/>
      <c r="Q3455" s="7"/>
      <c r="R3455" s="7"/>
      <c r="S3455" s="7"/>
      <c r="T3455" s="7"/>
      <c r="U3455" s="7"/>
      <c r="V3455" s="7"/>
      <c r="W3455" s="7"/>
      <c r="X3455" s="7"/>
      <c r="Y3455" s="7"/>
    </row>
    <row r="3456" spans="1:25" ht="13" x14ac:dyDescent="0.15">
      <c r="A3456" s="7"/>
      <c r="B3456" s="7"/>
      <c r="C3456" s="7"/>
      <c r="D3456" s="8"/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7"/>
      <c r="P3456" s="7"/>
      <c r="Q3456" s="7"/>
      <c r="R3456" s="7"/>
      <c r="S3456" s="7"/>
      <c r="T3456" s="7"/>
      <c r="U3456" s="7"/>
      <c r="V3456" s="7"/>
      <c r="W3456" s="7"/>
      <c r="X3456" s="7"/>
      <c r="Y3456" s="7"/>
    </row>
    <row r="3457" spans="1:25" ht="13" x14ac:dyDescent="0.15">
      <c r="A3457" s="7"/>
      <c r="B3457" s="7"/>
      <c r="C3457" s="7"/>
      <c r="D3457" s="8"/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7"/>
      <c r="P3457" s="7"/>
      <c r="Q3457" s="7"/>
      <c r="R3457" s="7"/>
      <c r="S3457" s="7"/>
      <c r="T3457" s="7"/>
      <c r="U3457" s="7"/>
      <c r="V3457" s="7"/>
      <c r="W3457" s="7"/>
      <c r="X3457" s="7"/>
      <c r="Y3457" s="7"/>
    </row>
    <row r="3458" spans="1:25" ht="13" x14ac:dyDescent="0.15">
      <c r="A3458" s="7"/>
      <c r="B3458" s="7"/>
      <c r="C3458" s="7"/>
      <c r="D3458" s="8"/>
      <c r="E3458" s="7"/>
      <c r="F3458" s="7"/>
      <c r="G3458" s="7"/>
      <c r="H3458" s="7"/>
      <c r="I3458" s="7"/>
      <c r="J3458" s="7"/>
      <c r="K3458" s="7"/>
      <c r="L3458" s="7"/>
      <c r="M3458" s="7"/>
      <c r="N3458" s="7"/>
      <c r="O3458" s="7"/>
      <c r="P3458" s="7"/>
      <c r="Q3458" s="7"/>
      <c r="R3458" s="7"/>
      <c r="S3458" s="7"/>
      <c r="T3458" s="7"/>
      <c r="U3458" s="7"/>
      <c r="V3458" s="7"/>
      <c r="W3458" s="7"/>
      <c r="X3458" s="7"/>
      <c r="Y3458" s="7"/>
    </row>
    <row r="3459" spans="1:25" ht="13" x14ac:dyDescent="0.15">
      <c r="A3459" s="7"/>
      <c r="B3459" s="7"/>
      <c r="C3459" s="7"/>
      <c r="D3459" s="8"/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7"/>
      <c r="P3459" s="7"/>
      <c r="Q3459" s="7"/>
      <c r="R3459" s="7"/>
      <c r="S3459" s="7"/>
      <c r="T3459" s="7"/>
      <c r="U3459" s="7"/>
      <c r="V3459" s="7"/>
      <c r="W3459" s="7"/>
      <c r="X3459" s="7"/>
      <c r="Y3459" s="7"/>
    </row>
    <row r="3460" spans="1:25" ht="13" x14ac:dyDescent="0.15">
      <c r="A3460" s="7"/>
      <c r="B3460" s="7"/>
      <c r="C3460" s="7"/>
      <c r="D3460" s="8"/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7"/>
      <c r="P3460" s="7"/>
      <c r="Q3460" s="7"/>
      <c r="R3460" s="7"/>
      <c r="S3460" s="7"/>
      <c r="T3460" s="7"/>
      <c r="U3460" s="7"/>
      <c r="V3460" s="7"/>
      <c r="W3460" s="7"/>
      <c r="X3460" s="7"/>
      <c r="Y3460" s="7"/>
    </row>
    <row r="3461" spans="1:25" ht="13" x14ac:dyDescent="0.15">
      <c r="A3461" s="7"/>
      <c r="B3461" s="7"/>
      <c r="C3461" s="7"/>
      <c r="D3461" s="8"/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7"/>
      <c r="P3461" s="7"/>
      <c r="Q3461" s="7"/>
      <c r="R3461" s="7"/>
      <c r="S3461" s="7"/>
      <c r="T3461" s="7"/>
      <c r="U3461" s="7"/>
      <c r="V3461" s="7"/>
      <c r="W3461" s="7"/>
      <c r="X3461" s="7"/>
      <c r="Y3461" s="7"/>
    </row>
    <row r="3462" spans="1:25" ht="13" x14ac:dyDescent="0.15">
      <c r="A3462" s="7"/>
      <c r="B3462" s="7"/>
      <c r="C3462" s="7"/>
      <c r="D3462" s="8"/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7"/>
      <c r="P3462" s="7"/>
      <c r="Q3462" s="7"/>
      <c r="R3462" s="7"/>
      <c r="S3462" s="7"/>
      <c r="T3462" s="7"/>
      <c r="U3462" s="7"/>
      <c r="V3462" s="7"/>
      <c r="W3462" s="7"/>
      <c r="X3462" s="7"/>
      <c r="Y3462" s="7"/>
    </row>
    <row r="3463" spans="1:25" ht="13" x14ac:dyDescent="0.15">
      <c r="A3463" s="7"/>
      <c r="B3463" s="7"/>
      <c r="C3463" s="7"/>
      <c r="D3463" s="8"/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7"/>
      <c r="Q3463" s="7"/>
      <c r="R3463" s="7"/>
      <c r="S3463" s="7"/>
      <c r="T3463" s="7"/>
      <c r="U3463" s="7"/>
      <c r="V3463" s="7"/>
      <c r="W3463" s="7"/>
      <c r="X3463" s="7"/>
      <c r="Y3463" s="7"/>
    </row>
    <row r="3464" spans="1:25" ht="13" x14ac:dyDescent="0.15">
      <c r="A3464" s="7"/>
      <c r="B3464" s="7"/>
      <c r="C3464" s="7"/>
      <c r="D3464" s="8"/>
      <c r="E3464" s="7"/>
      <c r="F3464" s="7"/>
      <c r="G3464" s="7"/>
      <c r="H3464" s="7"/>
      <c r="I3464" s="7"/>
      <c r="J3464" s="7"/>
      <c r="K3464" s="7"/>
      <c r="L3464" s="7"/>
      <c r="M3464" s="7"/>
      <c r="N3464" s="7"/>
      <c r="O3464" s="7"/>
      <c r="P3464" s="7"/>
      <c r="Q3464" s="7"/>
      <c r="R3464" s="7"/>
      <c r="S3464" s="7"/>
      <c r="T3464" s="7"/>
      <c r="U3464" s="7"/>
      <c r="V3464" s="7"/>
      <c r="W3464" s="7"/>
      <c r="X3464" s="7"/>
      <c r="Y3464" s="7"/>
    </row>
    <row r="3465" spans="1:25" ht="13" x14ac:dyDescent="0.15">
      <c r="A3465" s="7"/>
      <c r="B3465" s="7"/>
      <c r="C3465" s="7"/>
      <c r="D3465" s="8"/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7"/>
      <c r="P3465" s="7"/>
      <c r="Q3465" s="7"/>
      <c r="R3465" s="7"/>
      <c r="S3465" s="7"/>
      <c r="T3465" s="7"/>
      <c r="U3465" s="7"/>
      <c r="V3465" s="7"/>
      <c r="W3465" s="7"/>
      <c r="X3465" s="7"/>
      <c r="Y3465" s="7"/>
    </row>
    <row r="3466" spans="1:25" ht="13" x14ac:dyDescent="0.15">
      <c r="A3466" s="7"/>
      <c r="B3466" s="7"/>
      <c r="C3466" s="7"/>
      <c r="D3466" s="8"/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7"/>
      <c r="P3466" s="7"/>
      <c r="Q3466" s="7"/>
      <c r="R3466" s="7"/>
      <c r="S3466" s="7"/>
      <c r="T3466" s="7"/>
      <c r="U3466" s="7"/>
      <c r="V3466" s="7"/>
      <c r="W3466" s="7"/>
      <c r="X3466" s="7"/>
      <c r="Y3466" s="7"/>
    </row>
    <row r="3467" spans="1:25" ht="13" x14ac:dyDescent="0.15">
      <c r="A3467" s="7"/>
      <c r="B3467" s="7"/>
      <c r="C3467" s="7"/>
      <c r="D3467" s="8"/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7"/>
      <c r="P3467" s="7"/>
      <c r="Q3467" s="7"/>
      <c r="R3467" s="7"/>
      <c r="S3467" s="7"/>
      <c r="T3467" s="7"/>
      <c r="U3467" s="7"/>
      <c r="V3467" s="7"/>
      <c r="W3467" s="7"/>
      <c r="X3467" s="7"/>
      <c r="Y3467" s="7"/>
    </row>
    <row r="3468" spans="1:25" ht="13" x14ac:dyDescent="0.15">
      <c r="A3468" s="7"/>
      <c r="B3468" s="7"/>
      <c r="C3468" s="7"/>
      <c r="D3468" s="8"/>
      <c r="E3468" s="7"/>
      <c r="F3468" s="7"/>
      <c r="G3468" s="7"/>
      <c r="H3468" s="7"/>
      <c r="I3468" s="7"/>
      <c r="J3468" s="7"/>
      <c r="K3468" s="7"/>
      <c r="L3468" s="7"/>
      <c r="M3468" s="7"/>
      <c r="N3468" s="7"/>
      <c r="O3468" s="7"/>
      <c r="P3468" s="7"/>
      <c r="Q3468" s="7"/>
      <c r="R3468" s="7"/>
      <c r="S3468" s="7"/>
      <c r="T3468" s="7"/>
      <c r="U3468" s="7"/>
      <c r="V3468" s="7"/>
      <c r="W3468" s="7"/>
      <c r="X3468" s="7"/>
      <c r="Y3468" s="7"/>
    </row>
    <row r="3469" spans="1:25" ht="13" x14ac:dyDescent="0.15">
      <c r="A3469" s="7"/>
      <c r="B3469" s="7"/>
      <c r="C3469" s="7"/>
      <c r="D3469" s="8"/>
      <c r="E3469" s="7"/>
      <c r="F3469" s="7"/>
      <c r="G3469" s="7"/>
      <c r="H3469" s="7"/>
      <c r="I3469" s="7"/>
      <c r="J3469" s="7"/>
      <c r="K3469" s="7"/>
      <c r="L3469" s="7"/>
      <c r="M3469" s="7"/>
      <c r="N3469" s="7"/>
      <c r="O3469" s="7"/>
      <c r="P3469" s="7"/>
      <c r="Q3469" s="7"/>
      <c r="R3469" s="7"/>
      <c r="S3469" s="7"/>
      <c r="T3469" s="7"/>
      <c r="U3469" s="7"/>
      <c r="V3469" s="7"/>
      <c r="W3469" s="7"/>
      <c r="X3469" s="7"/>
      <c r="Y3469" s="7"/>
    </row>
    <row r="3470" spans="1:25" ht="13" x14ac:dyDescent="0.15">
      <c r="A3470" s="7"/>
      <c r="B3470" s="7"/>
      <c r="C3470" s="7"/>
      <c r="D3470" s="8"/>
      <c r="E3470" s="7"/>
      <c r="F3470" s="7"/>
      <c r="G3470" s="7"/>
      <c r="H3470" s="7"/>
      <c r="I3470" s="7"/>
      <c r="J3470" s="7"/>
      <c r="K3470" s="7"/>
      <c r="L3470" s="7"/>
      <c r="M3470" s="7"/>
      <c r="N3470" s="7"/>
      <c r="O3470" s="7"/>
      <c r="P3470" s="7"/>
      <c r="Q3470" s="7"/>
      <c r="R3470" s="7"/>
      <c r="S3470" s="7"/>
      <c r="T3470" s="7"/>
      <c r="U3470" s="7"/>
      <c r="V3470" s="7"/>
      <c r="W3470" s="7"/>
      <c r="X3470" s="7"/>
      <c r="Y3470" s="7"/>
    </row>
    <row r="3471" spans="1:25" ht="13" x14ac:dyDescent="0.15">
      <c r="A3471" s="7"/>
      <c r="B3471" s="7"/>
      <c r="C3471" s="7"/>
      <c r="D3471" s="8"/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7"/>
      <c r="P3471" s="7"/>
      <c r="Q3471" s="7"/>
      <c r="R3471" s="7"/>
      <c r="S3471" s="7"/>
      <c r="T3471" s="7"/>
      <c r="U3471" s="7"/>
      <c r="V3471" s="7"/>
      <c r="W3471" s="7"/>
      <c r="X3471" s="7"/>
      <c r="Y3471" s="7"/>
    </row>
    <row r="3472" spans="1:25" ht="13" x14ac:dyDescent="0.15">
      <c r="A3472" s="7"/>
      <c r="B3472" s="7"/>
      <c r="C3472" s="7"/>
      <c r="D3472" s="8"/>
      <c r="E3472" s="7"/>
      <c r="F3472" s="7"/>
      <c r="G3472" s="7"/>
      <c r="H3472" s="7"/>
      <c r="I3472" s="7"/>
      <c r="J3472" s="7"/>
      <c r="K3472" s="7"/>
      <c r="L3472" s="7"/>
      <c r="M3472" s="7"/>
      <c r="N3472" s="7"/>
      <c r="O3472" s="7"/>
      <c r="P3472" s="7"/>
      <c r="Q3472" s="7"/>
      <c r="R3472" s="7"/>
      <c r="S3472" s="7"/>
      <c r="T3472" s="7"/>
      <c r="U3472" s="7"/>
      <c r="V3472" s="7"/>
      <c r="W3472" s="7"/>
      <c r="X3472" s="7"/>
      <c r="Y3472" s="7"/>
    </row>
    <row r="3473" spans="1:25" ht="13" x14ac:dyDescent="0.15">
      <c r="A3473" s="7"/>
      <c r="B3473" s="7"/>
      <c r="C3473" s="7"/>
      <c r="D3473" s="8"/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7"/>
      <c r="P3473" s="7"/>
      <c r="Q3473" s="7"/>
      <c r="R3473" s="7"/>
      <c r="S3473" s="7"/>
      <c r="T3473" s="7"/>
      <c r="U3473" s="7"/>
      <c r="V3473" s="7"/>
      <c r="W3473" s="7"/>
      <c r="X3473" s="7"/>
      <c r="Y3473" s="7"/>
    </row>
    <row r="3474" spans="1:25" ht="13" x14ac:dyDescent="0.15">
      <c r="A3474" s="7"/>
      <c r="B3474" s="7"/>
      <c r="C3474" s="7"/>
      <c r="D3474" s="8"/>
      <c r="E3474" s="7"/>
      <c r="F3474" s="7"/>
      <c r="G3474" s="7"/>
      <c r="H3474" s="7"/>
      <c r="I3474" s="7"/>
      <c r="J3474" s="7"/>
      <c r="K3474" s="7"/>
      <c r="L3474" s="7"/>
      <c r="M3474" s="7"/>
      <c r="N3474" s="7"/>
      <c r="O3474" s="7"/>
      <c r="P3474" s="7"/>
      <c r="Q3474" s="7"/>
      <c r="R3474" s="7"/>
      <c r="S3474" s="7"/>
      <c r="T3474" s="7"/>
      <c r="U3474" s="7"/>
      <c r="V3474" s="7"/>
      <c r="W3474" s="7"/>
      <c r="X3474" s="7"/>
      <c r="Y3474" s="7"/>
    </row>
    <row r="3475" spans="1:25" ht="13" x14ac:dyDescent="0.15">
      <c r="A3475" s="7"/>
      <c r="B3475" s="7"/>
      <c r="C3475" s="7"/>
      <c r="D3475" s="8"/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7"/>
      <c r="Q3475" s="7"/>
      <c r="R3475" s="7"/>
      <c r="S3475" s="7"/>
      <c r="T3475" s="7"/>
      <c r="U3475" s="7"/>
      <c r="V3475" s="7"/>
      <c r="W3475" s="7"/>
      <c r="X3475" s="7"/>
      <c r="Y3475" s="7"/>
    </row>
    <row r="3476" spans="1:25" ht="13" x14ac:dyDescent="0.15">
      <c r="A3476" s="7"/>
      <c r="B3476" s="7"/>
      <c r="C3476" s="7"/>
      <c r="D3476" s="8"/>
      <c r="E3476" s="7"/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7"/>
      <c r="Q3476" s="7"/>
      <c r="R3476" s="7"/>
      <c r="S3476" s="7"/>
      <c r="T3476" s="7"/>
      <c r="U3476" s="7"/>
      <c r="V3476" s="7"/>
      <c r="W3476" s="7"/>
      <c r="X3476" s="7"/>
      <c r="Y3476" s="7"/>
    </row>
    <row r="3477" spans="1:25" ht="13" x14ac:dyDescent="0.15">
      <c r="A3477" s="7"/>
      <c r="B3477" s="7"/>
      <c r="C3477" s="7"/>
      <c r="D3477" s="8"/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7"/>
      <c r="P3477" s="7"/>
      <c r="Q3477" s="7"/>
      <c r="R3477" s="7"/>
      <c r="S3477" s="7"/>
      <c r="T3477" s="7"/>
      <c r="U3477" s="7"/>
      <c r="V3477" s="7"/>
      <c r="W3477" s="7"/>
      <c r="X3477" s="7"/>
      <c r="Y3477" s="7"/>
    </row>
    <row r="3478" spans="1:25" ht="13" x14ac:dyDescent="0.15">
      <c r="A3478" s="7"/>
      <c r="B3478" s="7"/>
      <c r="C3478" s="7"/>
      <c r="D3478" s="8"/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7"/>
      <c r="P3478" s="7"/>
      <c r="Q3478" s="7"/>
      <c r="R3478" s="7"/>
      <c r="S3478" s="7"/>
      <c r="T3478" s="7"/>
      <c r="U3478" s="7"/>
      <c r="V3478" s="7"/>
      <c r="W3478" s="7"/>
      <c r="X3478" s="7"/>
      <c r="Y3478" s="7"/>
    </row>
    <row r="3479" spans="1:25" ht="13" x14ac:dyDescent="0.15">
      <c r="A3479" s="7"/>
      <c r="B3479" s="7"/>
      <c r="C3479" s="7"/>
      <c r="D3479" s="8"/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7"/>
      <c r="P3479" s="7"/>
      <c r="Q3479" s="7"/>
      <c r="R3479" s="7"/>
      <c r="S3479" s="7"/>
      <c r="T3479" s="7"/>
      <c r="U3479" s="7"/>
      <c r="V3479" s="7"/>
      <c r="W3479" s="7"/>
      <c r="X3479" s="7"/>
      <c r="Y3479" s="7"/>
    </row>
    <row r="3480" spans="1:25" ht="13" x14ac:dyDescent="0.15">
      <c r="A3480" s="7"/>
      <c r="B3480" s="7"/>
      <c r="C3480" s="7"/>
      <c r="D3480" s="8"/>
      <c r="E3480" s="7"/>
      <c r="F3480" s="7"/>
      <c r="G3480" s="7"/>
      <c r="H3480" s="7"/>
      <c r="I3480" s="7"/>
      <c r="J3480" s="7"/>
      <c r="K3480" s="7"/>
      <c r="L3480" s="7"/>
      <c r="M3480" s="7"/>
      <c r="N3480" s="7"/>
      <c r="O3480" s="7"/>
      <c r="P3480" s="7"/>
      <c r="Q3480" s="7"/>
      <c r="R3480" s="7"/>
      <c r="S3480" s="7"/>
      <c r="T3480" s="7"/>
      <c r="U3480" s="7"/>
      <c r="V3480" s="7"/>
      <c r="W3480" s="7"/>
      <c r="X3480" s="7"/>
      <c r="Y3480" s="7"/>
    </row>
    <row r="3481" spans="1:25" ht="13" x14ac:dyDescent="0.15">
      <c r="A3481" s="7"/>
      <c r="B3481" s="7"/>
      <c r="C3481" s="7"/>
      <c r="D3481" s="8"/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7"/>
      <c r="P3481" s="7"/>
      <c r="Q3481" s="7"/>
      <c r="R3481" s="7"/>
      <c r="S3481" s="7"/>
      <c r="T3481" s="7"/>
      <c r="U3481" s="7"/>
      <c r="V3481" s="7"/>
      <c r="W3481" s="7"/>
      <c r="X3481" s="7"/>
      <c r="Y3481" s="7"/>
    </row>
    <row r="3482" spans="1:25" ht="13" x14ac:dyDescent="0.15">
      <c r="A3482" s="7"/>
      <c r="B3482" s="7"/>
      <c r="C3482" s="7"/>
      <c r="D3482" s="8"/>
      <c r="E3482" s="7"/>
      <c r="F3482" s="7"/>
      <c r="G3482" s="7"/>
      <c r="H3482" s="7"/>
      <c r="I3482" s="7"/>
      <c r="J3482" s="7"/>
      <c r="K3482" s="7"/>
      <c r="L3482" s="7"/>
      <c r="M3482" s="7"/>
      <c r="N3482" s="7"/>
      <c r="O3482" s="7"/>
      <c r="P3482" s="7"/>
      <c r="Q3482" s="7"/>
      <c r="R3482" s="7"/>
      <c r="S3482" s="7"/>
      <c r="T3482" s="7"/>
      <c r="U3482" s="7"/>
      <c r="V3482" s="7"/>
      <c r="W3482" s="7"/>
      <c r="X3482" s="7"/>
      <c r="Y3482" s="7"/>
    </row>
    <row r="3483" spans="1:25" ht="13" x14ac:dyDescent="0.15">
      <c r="A3483" s="7"/>
      <c r="B3483" s="7"/>
      <c r="C3483" s="7"/>
      <c r="D3483" s="8"/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7"/>
      <c r="P3483" s="7"/>
      <c r="Q3483" s="7"/>
      <c r="R3483" s="7"/>
      <c r="S3483" s="7"/>
      <c r="T3483" s="7"/>
      <c r="U3483" s="7"/>
      <c r="V3483" s="7"/>
      <c r="W3483" s="7"/>
      <c r="X3483" s="7"/>
      <c r="Y3483" s="7"/>
    </row>
    <row r="3484" spans="1:25" ht="13" x14ac:dyDescent="0.15">
      <c r="A3484" s="7"/>
      <c r="B3484" s="7"/>
      <c r="C3484" s="7"/>
      <c r="D3484" s="8"/>
      <c r="E3484" s="7"/>
      <c r="F3484" s="7"/>
      <c r="G3484" s="7"/>
      <c r="H3484" s="7"/>
      <c r="I3484" s="7"/>
      <c r="J3484" s="7"/>
      <c r="K3484" s="7"/>
      <c r="L3484" s="7"/>
      <c r="M3484" s="7"/>
      <c r="N3484" s="7"/>
      <c r="O3484" s="7"/>
      <c r="P3484" s="7"/>
      <c r="Q3484" s="7"/>
      <c r="R3484" s="7"/>
      <c r="S3484" s="7"/>
      <c r="T3484" s="7"/>
      <c r="U3484" s="7"/>
      <c r="V3484" s="7"/>
      <c r="W3484" s="7"/>
      <c r="X3484" s="7"/>
      <c r="Y3484" s="7"/>
    </row>
    <row r="3485" spans="1:25" ht="13" x14ac:dyDescent="0.15">
      <c r="A3485" s="7"/>
      <c r="B3485" s="7"/>
      <c r="C3485" s="7"/>
      <c r="D3485" s="8"/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7"/>
      <c r="P3485" s="7"/>
      <c r="Q3485" s="7"/>
      <c r="R3485" s="7"/>
      <c r="S3485" s="7"/>
      <c r="T3485" s="7"/>
      <c r="U3485" s="7"/>
      <c r="V3485" s="7"/>
      <c r="W3485" s="7"/>
      <c r="X3485" s="7"/>
      <c r="Y3485" s="7"/>
    </row>
    <row r="3486" spans="1:25" ht="13" x14ac:dyDescent="0.15">
      <c r="A3486" s="7"/>
      <c r="B3486" s="7"/>
      <c r="C3486" s="7"/>
      <c r="D3486" s="8"/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7"/>
      <c r="P3486" s="7"/>
      <c r="Q3486" s="7"/>
      <c r="R3486" s="7"/>
      <c r="S3486" s="7"/>
      <c r="T3486" s="7"/>
      <c r="U3486" s="7"/>
      <c r="V3486" s="7"/>
      <c r="W3486" s="7"/>
      <c r="X3486" s="7"/>
      <c r="Y3486" s="7"/>
    </row>
    <row r="3487" spans="1:25" ht="13" x14ac:dyDescent="0.15">
      <c r="A3487" s="7"/>
      <c r="B3487" s="7"/>
      <c r="C3487" s="7"/>
      <c r="D3487" s="8"/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7"/>
      <c r="P3487" s="7"/>
      <c r="Q3487" s="7"/>
      <c r="R3487" s="7"/>
      <c r="S3487" s="7"/>
      <c r="T3487" s="7"/>
      <c r="U3487" s="7"/>
      <c r="V3487" s="7"/>
      <c r="W3487" s="7"/>
      <c r="X3487" s="7"/>
      <c r="Y3487" s="7"/>
    </row>
    <row r="3488" spans="1:25" ht="13" x14ac:dyDescent="0.15">
      <c r="A3488" s="7"/>
      <c r="B3488" s="7"/>
      <c r="C3488" s="7"/>
      <c r="D3488" s="8"/>
      <c r="E3488" s="7"/>
      <c r="F3488" s="7"/>
      <c r="G3488" s="7"/>
      <c r="H3488" s="7"/>
      <c r="I3488" s="7"/>
      <c r="J3488" s="7"/>
      <c r="K3488" s="7"/>
      <c r="L3488" s="7"/>
      <c r="M3488" s="7"/>
      <c r="N3488" s="7"/>
      <c r="O3488" s="7"/>
      <c r="P3488" s="7"/>
      <c r="Q3488" s="7"/>
      <c r="R3488" s="7"/>
      <c r="S3488" s="7"/>
      <c r="T3488" s="7"/>
      <c r="U3488" s="7"/>
      <c r="V3488" s="7"/>
      <c r="W3488" s="7"/>
      <c r="X3488" s="7"/>
      <c r="Y3488" s="7"/>
    </row>
    <row r="3489" spans="1:25" ht="13" x14ac:dyDescent="0.15">
      <c r="A3489" s="7"/>
      <c r="B3489" s="7"/>
      <c r="C3489" s="7"/>
      <c r="D3489" s="8"/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7"/>
      <c r="P3489" s="7"/>
      <c r="Q3489" s="7"/>
      <c r="R3489" s="7"/>
      <c r="S3489" s="7"/>
      <c r="T3489" s="7"/>
      <c r="U3489" s="7"/>
      <c r="V3489" s="7"/>
      <c r="W3489" s="7"/>
      <c r="X3489" s="7"/>
      <c r="Y3489" s="7"/>
    </row>
    <row r="3490" spans="1:25" ht="13" x14ac:dyDescent="0.15">
      <c r="A3490" s="7"/>
      <c r="B3490" s="7"/>
      <c r="C3490" s="7"/>
      <c r="D3490" s="8"/>
      <c r="E3490" s="7"/>
      <c r="F3490" s="7"/>
      <c r="G3490" s="7"/>
      <c r="H3490" s="7"/>
      <c r="I3490" s="7"/>
      <c r="J3490" s="7"/>
      <c r="K3490" s="7"/>
      <c r="L3490" s="7"/>
      <c r="M3490" s="7"/>
      <c r="N3490" s="7"/>
      <c r="O3490" s="7"/>
      <c r="P3490" s="7"/>
      <c r="Q3490" s="7"/>
      <c r="R3490" s="7"/>
      <c r="S3490" s="7"/>
      <c r="T3490" s="7"/>
      <c r="U3490" s="7"/>
      <c r="V3490" s="7"/>
      <c r="W3490" s="7"/>
      <c r="X3490" s="7"/>
      <c r="Y3490" s="7"/>
    </row>
    <row r="3491" spans="1:25" ht="13" x14ac:dyDescent="0.15">
      <c r="A3491" s="7"/>
      <c r="B3491" s="7"/>
      <c r="C3491" s="7"/>
      <c r="D3491" s="8"/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7"/>
      <c r="P3491" s="7"/>
      <c r="Q3491" s="7"/>
      <c r="R3491" s="7"/>
      <c r="S3491" s="7"/>
      <c r="T3491" s="7"/>
      <c r="U3491" s="7"/>
      <c r="V3491" s="7"/>
      <c r="W3491" s="7"/>
      <c r="X3491" s="7"/>
      <c r="Y3491" s="7"/>
    </row>
    <row r="3492" spans="1:25" ht="13" x14ac:dyDescent="0.15">
      <c r="A3492" s="7"/>
      <c r="B3492" s="7"/>
      <c r="C3492" s="7"/>
      <c r="D3492" s="8"/>
      <c r="E3492" s="7"/>
      <c r="F3492" s="7"/>
      <c r="G3492" s="7"/>
      <c r="H3492" s="7"/>
      <c r="I3492" s="7"/>
      <c r="J3492" s="7"/>
      <c r="K3492" s="7"/>
      <c r="L3492" s="7"/>
      <c r="M3492" s="7"/>
      <c r="N3492" s="7"/>
      <c r="O3492" s="7"/>
      <c r="P3492" s="7"/>
      <c r="Q3492" s="7"/>
      <c r="R3492" s="7"/>
      <c r="S3492" s="7"/>
      <c r="T3492" s="7"/>
      <c r="U3492" s="7"/>
      <c r="V3492" s="7"/>
      <c r="W3492" s="7"/>
      <c r="X3492" s="7"/>
      <c r="Y3492" s="7"/>
    </row>
    <row r="3493" spans="1:25" ht="13" x14ac:dyDescent="0.15">
      <c r="A3493" s="7"/>
      <c r="B3493" s="7"/>
      <c r="C3493" s="7"/>
      <c r="D3493" s="8"/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7"/>
      <c r="P3493" s="7"/>
      <c r="Q3493" s="7"/>
      <c r="R3493" s="7"/>
      <c r="S3493" s="7"/>
      <c r="T3493" s="7"/>
      <c r="U3493" s="7"/>
      <c r="V3493" s="7"/>
      <c r="W3493" s="7"/>
      <c r="X3493" s="7"/>
      <c r="Y3493" s="7"/>
    </row>
    <row r="3494" spans="1:25" ht="13" x14ac:dyDescent="0.15">
      <c r="A3494" s="7"/>
      <c r="B3494" s="7"/>
      <c r="C3494" s="7"/>
      <c r="D3494" s="8"/>
      <c r="E3494" s="7"/>
      <c r="F3494" s="7"/>
      <c r="G3494" s="7"/>
      <c r="H3494" s="7"/>
      <c r="I3494" s="7"/>
      <c r="J3494" s="7"/>
      <c r="K3494" s="7"/>
      <c r="L3494" s="7"/>
      <c r="M3494" s="7"/>
      <c r="N3494" s="7"/>
      <c r="O3494" s="7"/>
      <c r="P3494" s="7"/>
      <c r="Q3494" s="7"/>
      <c r="R3494" s="7"/>
      <c r="S3494" s="7"/>
      <c r="T3494" s="7"/>
      <c r="U3494" s="7"/>
      <c r="V3494" s="7"/>
      <c r="W3494" s="7"/>
      <c r="X3494" s="7"/>
      <c r="Y3494" s="7"/>
    </row>
    <row r="3495" spans="1:25" ht="13" x14ac:dyDescent="0.15">
      <c r="A3495" s="7"/>
      <c r="B3495" s="7"/>
      <c r="C3495" s="7"/>
      <c r="D3495" s="8"/>
      <c r="E3495" s="7"/>
      <c r="F3495" s="7"/>
      <c r="G3495" s="7"/>
      <c r="H3495" s="7"/>
      <c r="I3495" s="7"/>
      <c r="J3495" s="7"/>
      <c r="K3495" s="7"/>
      <c r="L3495" s="7"/>
      <c r="M3495" s="7"/>
      <c r="N3495" s="7"/>
      <c r="O3495" s="7"/>
      <c r="P3495" s="7"/>
      <c r="Q3495" s="7"/>
      <c r="R3495" s="7"/>
      <c r="S3495" s="7"/>
      <c r="T3495" s="7"/>
      <c r="U3495" s="7"/>
      <c r="V3495" s="7"/>
      <c r="W3495" s="7"/>
      <c r="X3495" s="7"/>
      <c r="Y3495" s="7"/>
    </row>
    <row r="3496" spans="1:25" ht="13" x14ac:dyDescent="0.15">
      <c r="A3496" s="7"/>
      <c r="B3496" s="7"/>
      <c r="C3496" s="7"/>
      <c r="D3496" s="8"/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7"/>
      <c r="P3496" s="7"/>
      <c r="Q3496" s="7"/>
      <c r="R3496" s="7"/>
      <c r="S3496" s="7"/>
      <c r="T3496" s="7"/>
      <c r="U3496" s="7"/>
      <c r="V3496" s="7"/>
      <c r="W3496" s="7"/>
      <c r="X3496" s="7"/>
      <c r="Y3496" s="7"/>
    </row>
    <row r="3497" spans="1:25" ht="13" x14ac:dyDescent="0.15">
      <c r="A3497" s="7"/>
      <c r="B3497" s="7"/>
      <c r="C3497" s="7"/>
      <c r="D3497" s="8"/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7"/>
      <c r="P3497" s="7"/>
      <c r="Q3497" s="7"/>
      <c r="R3497" s="7"/>
      <c r="S3497" s="7"/>
      <c r="T3497" s="7"/>
      <c r="U3497" s="7"/>
      <c r="V3497" s="7"/>
      <c r="W3497" s="7"/>
      <c r="X3497" s="7"/>
      <c r="Y3497" s="7"/>
    </row>
    <row r="3498" spans="1:25" ht="13" x14ac:dyDescent="0.15">
      <c r="A3498" s="7"/>
      <c r="B3498" s="7"/>
      <c r="C3498" s="7"/>
      <c r="D3498" s="8"/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7"/>
      <c r="P3498" s="7"/>
      <c r="Q3498" s="7"/>
      <c r="R3498" s="7"/>
      <c r="S3498" s="7"/>
      <c r="T3498" s="7"/>
      <c r="U3498" s="7"/>
      <c r="V3498" s="7"/>
      <c r="W3498" s="7"/>
      <c r="X3498" s="7"/>
      <c r="Y3498" s="7"/>
    </row>
    <row r="3499" spans="1:25" ht="13" x14ac:dyDescent="0.15">
      <c r="A3499" s="7"/>
      <c r="B3499" s="7"/>
      <c r="C3499" s="7"/>
      <c r="D3499" s="8"/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7"/>
      <c r="P3499" s="7"/>
      <c r="Q3499" s="7"/>
      <c r="R3499" s="7"/>
      <c r="S3499" s="7"/>
      <c r="T3499" s="7"/>
      <c r="U3499" s="7"/>
      <c r="V3499" s="7"/>
      <c r="W3499" s="7"/>
      <c r="X3499" s="7"/>
      <c r="Y3499" s="7"/>
    </row>
    <row r="3500" spans="1:25" ht="13" x14ac:dyDescent="0.15">
      <c r="A3500" s="7"/>
      <c r="B3500" s="7"/>
      <c r="C3500" s="7"/>
      <c r="D3500" s="8"/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7"/>
      <c r="P3500" s="7"/>
      <c r="Q3500" s="7"/>
      <c r="R3500" s="7"/>
      <c r="S3500" s="7"/>
      <c r="T3500" s="7"/>
      <c r="U3500" s="7"/>
      <c r="V3500" s="7"/>
      <c r="W3500" s="7"/>
      <c r="X3500" s="7"/>
      <c r="Y3500" s="7"/>
    </row>
    <row r="3501" spans="1:25" ht="13" x14ac:dyDescent="0.15">
      <c r="A3501" s="7"/>
      <c r="B3501" s="7"/>
      <c r="C3501" s="7"/>
      <c r="D3501" s="8"/>
      <c r="E3501" s="7"/>
      <c r="F3501" s="7"/>
      <c r="G3501" s="7"/>
      <c r="H3501" s="7"/>
      <c r="I3501" s="7"/>
      <c r="J3501" s="7"/>
      <c r="K3501" s="7"/>
      <c r="L3501" s="7"/>
      <c r="M3501" s="7"/>
      <c r="N3501" s="7"/>
      <c r="O3501" s="7"/>
      <c r="P3501" s="7"/>
      <c r="Q3501" s="7"/>
      <c r="R3501" s="7"/>
      <c r="S3501" s="7"/>
      <c r="T3501" s="7"/>
      <c r="U3501" s="7"/>
      <c r="V3501" s="7"/>
      <c r="W3501" s="7"/>
      <c r="X3501" s="7"/>
      <c r="Y3501" s="7"/>
    </row>
    <row r="3502" spans="1:25" ht="13" x14ac:dyDescent="0.15">
      <c r="A3502" s="7"/>
      <c r="B3502" s="7"/>
      <c r="C3502" s="7"/>
      <c r="D3502" s="8"/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7"/>
      <c r="Q3502" s="7"/>
      <c r="R3502" s="7"/>
      <c r="S3502" s="7"/>
      <c r="T3502" s="7"/>
      <c r="U3502" s="7"/>
      <c r="V3502" s="7"/>
      <c r="W3502" s="7"/>
      <c r="X3502" s="7"/>
      <c r="Y3502" s="7"/>
    </row>
    <row r="3503" spans="1:25" ht="13" x14ac:dyDescent="0.15">
      <c r="A3503" s="7"/>
      <c r="B3503" s="7"/>
      <c r="C3503" s="7"/>
      <c r="D3503" s="8"/>
      <c r="E3503" s="7"/>
      <c r="F3503" s="7"/>
      <c r="G3503" s="7"/>
      <c r="H3503" s="7"/>
      <c r="I3503" s="7"/>
      <c r="J3503" s="7"/>
      <c r="K3503" s="7"/>
      <c r="L3503" s="7"/>
      <c r="M3503" s="7"/>
      <c r="N3503" s="7"/>
      <c r="O3503" s="7"/>
      <c r="P3503" s="7"/>
      <c r="Q3503" s="7"/>
      <c r="R3503" s="7"/>
      <c r="S3503" s="7"/>
      <c r="T3503" s="7"/>
      <c r="U3503" s="7"/>
      <c r="V3503" s="7"/>
      <c r="W3503" s="7"/>
      <c r="X3503" s="7"/>
      <c r="Y3503" s="7"/>
    </row>
    <row r="3504" spans="1:25" ht="13" x14ac:dyDescent="0.15">
      <c r="A3504" s="7"/>
      <c r="B3504" s="7"/>
      <c r="C3504" s="7"/>
      <c r="D3504" s="8"/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7"/>
      <c r="P3504" s="7"/>
      <c r="Q3504" s="7"/>
      <c r="R3504" s="7"/>
      <c r="S3504" s="7"/>
      <c r="T3504" s="7"/>
      <c r="U3504" s="7"/>
      <c r="V3504" s="7"/>
      <c r="W3504" s="7"/>
      <c r="X3504" s="7"/>
      <c r="Y3504" s="7"/>
    </row>
    <row r="3505" spans="1:25" ht="13" x14ac:dyDescent="0.15">
      <c r="A3505" s="7"/>
      <c r="B3505" s="7"/>
      <c r="C3505" s="7"/>
      <c r="D3505" s="8"/>
      <c r="E3505" s="7"/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7"/>
      <c r="Q3505" s="7"/>
      <c r="R3505" s="7"/>
      <c r="S3505" s="7"/>
      <c r="T3505" s="7"/>
      <c r="U3505" s="7"/>
      <c r="V3505" s="7"/>
      <c r="W3505" s="7"/>
      <c r="X3505" s="7"/>
      <c r="Y3505" s="7"/>
    </row>
    <row r="3506" spans="1:25" ht="13" x14ac:dyDescent="0.15">
      <c r="A3506" s="7"/>
      <c r="B3506" s="7"/>
      <c r="C3506" s="7"/>
      <c r="D3506" s="8"/>
      <c r="E3506" s="7"/>
      <c r="F3506" s="7"/>
      <c r="G3506" s="7"/>
      <c r="H3506" s="7"/>
      <c r="I3506" s="7"/>
      <c r="J3506" s="7"/>
      <c r="K3506" s="7"/>
      <c r="L3506" s="7"/>
      <c r="M3506" s="7"/>
      <c r="N3506" s="7"/>
      <c r="O3506" s="7"/>
      <c r="P3506" s="7"/>
      <c r="Q3506" s="7"/>
      <c r="R3506" s="7"/>
      <c r="S3506" s="7"/>
      <c r="T3506" s="7"/>
      <c r="U3506" s="7"/>
      <c r="V3506" s="7"/>
      <c r="W3506" s="7"/>
      <c r="X3506" s="7"/>
      <c r="Y3506" s="7"/>
    </row>
    <row r="3507" spans="1:25" ht="13" x14ac:dyDescent="0.15">
      <c r="A3507" s="7"/>
      <c r="B3507" s="7"/>
      <c r="C3507" s="7"/>
      <c r="D3507" s="8"/>
      <c r="E3507" s="7"/>
      <c r="F3507" s="7"/>
      <c r="G3507" s="7"/>
      <c r="H3507" s="7"/>
      <c r="I3507" s="7"/>
      <c r="J3507" s="7"/>
      <c r="K3507" s="7"/>
      <c r="L3507" s="7"/>
      <c r="M3507" s="7"/>
      <c r="N3507" s="7"/>
      <c r="O3507" s="7"/>
      <c r="P3507" s="7"/>
      <c r="Q3507" s="7"/>
      <c r="R3507" s="7"/>
      <c r="S3507" s="7"/>
      <c r="T3507" s="7"/>
      <c r="U3507" s="7"/>
      <c r="V3507" s="7"/>
      <c r="W3507" s="7"/>
      <c r="X3507" s="7"/>
      <c r="Y3507" s="7"/>
    </row>
    <row r="3508" spans="1:25" ht="13" x14ac:dyDescent="0.15">
      <c r="A3508" s="7"/>
      <c r="B3508" s="7"/>
      <c r="C3508" s="7"/>
      <c r="D3508" s="8"/>
      <c r="E3508" s="7"/>
      <c r="F3508" s="7"/>
      <c r="G3508" s="7"/>
      <c r="H3508" s="7"/>
      <c r="I3508" s="7"/>
      <c r="J3508" s="7"/>
      <c r="K3508" s="7"/>
      <c r="L3508" s="7"/>
      <c r="M3508" s="7"/>
      <c r="N3508" s="7"/>
      <c r="O3508" s="7"/>
      <c r="P3508" s="7"/>
      <c r="Q3508" s="7"/>
      <c r="R3508" s="7"/>
      <c r="S3508" s="7"/>
      <c r="T3508" s="7"/>
      <c r="U3508" s="7"/>
      <c r="V3508" s="7"/>
      <c r="W3508" s="7"/>
      <c r="X3508" s="7"/>
      <c r="Y3508" s="7"/>
    </row>
    <row r="3509" spans="1:25" ht="13" x14ac:dyDescent="0.15">
      <c r="A3509" s="7"/>
      <c r="B3509" s="7"/>
      <c r="C3509" s="7"/>
      <c r="D3509" s="8"/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7"/>
      <c r="Q3509" s="7"/>
      <c r="R3509" s="7"/>
      <c r="S3509" s="7"/>
      <c r="T3509" s="7"/>
      <c r="U3509" s="7"/>
      <c r="V3509" s="7"/>
      <c r="W3509" s="7"/>
      <c r="X3509" s="7"/>
      <c r="Y3509" s="7"/>
    </row>
    <row r="3510" spans="1:25" ht="13" x14ac:dyDescent="0.15">
      <c r="A3510" s="7"/>
      <c r="B3510" s="7"/>
      <c r="C3510" s="7"/>
      <c r="D3510" s="8"/>
      <c r="E3510" s="7"/>
      <c r="F3510" s="7"/>
      <c r="G3510" s="7"/>
      <c r="H3510" s="7"/>
      <c r="I3510" s="7"/>
      <c r="J3510" s="7"/>
      <c r="K3510" s="7"/>
      <c r="L3510" s="7"/>
      <c r="M3510" s="7"/>
      <c r="N3510" s="7"/>
      <c r="O3510" s="7"/>
      <c r="P3510" s="7"/>
      <c r="Q3510" s="7"/>
      <c r="R3510" s="7"/>
      <c r="S3510" s="7"/>
      <c r="T3510" s="7"/>
      <c r="U3510" s="7"/>
      <c r="V3510" s="7"/>
      <c r="W3510" s="7"/>
      <c r="X3510" s="7"/>
      <c r="Y3510" s="7"/>
    </row>
    <row r="3511" spans="1:25" ht="13" x14ac:dyDescent="0.15">
      <c r="A3511" s="7"/>
      <c r="B3511" s="7"/>
      <c r="C3511" s="7"/>
      <c r="D3511" s="8"/>
      <c r="E3511" s="7"/>
      <c r="F3511" s="7"/>
      <c r="G3511" s="7"/>
      <c r="H3511" s="7"/>
      <c r="I3511" s="7"/>
      <c r="J3511" s="7"/>
      <c r="K3511" s="7"/>
      <c r="L3511" s="7"/>
      <c r="M3511" s="7"/>
      <c r="N3511" s="7"/>
      <c r="O3511" s="7"/>
      <c r="P3511" s="7"/>
      <c r="Q3511" s="7"/>
      <c r="R3511" s="7"/>
      <c r="S3511" s="7"/>
      <c r="T3511" s="7"/>
      <c r="U3511" s="7"/>
      <c r="V3511" s="7"/>
      <c r="W3511" s="7"/>
      <c r="X3511" s="7"/>
      <c r="Y3511" s="7"/>
    </row>
    <row r="3512" spans="1:25" ht="13" x14ac:dyDescent="0.15">
      <c r="A3512" s="7"/>
      <c r="B3512" s="7"/>
      <c r="C3512" s="7"/>
      <c r="D3512" s="8"/>
      <c r="E3512" s="7"/>
      <c r="F3512" s="7"/>
      <c r="G3512" s="7"/>
      <c r="H3512" s="7"/>
      <c r="I3512" s="7"/>
      <c r="J3512" s="7"/>
      <c r="K3512" s="7"/>
      <c r="L3512" s="7"/>
      <c r="M3512" s="7"/>
      <c r="N3512" s="7"/>
      <c r="O3512" s="7"/>
      <c r="P3512" s="7"/>
      <c r="Q3512" s="7"/>
      <c r="R3512" s="7"/>
      <c r="S3512" s="7"/>
      <c r="T3512" s="7"/>
      <c r="U3512" s="7"/>
      <c r="V3512" s="7"/>
      <c r="W3512" s="7"/>
      <c r="X3512" s="7"/>
      <c r="Y3512" s="7"/>
    </row>
    <row r="3513" spans="1:25" ht="13" x14ac:dyDescent="0.15">
      <c r="A3513" s="7"/>
      <c r="B3513" s="7"/>
      <c r="C3513" s="7"/>
      <c r="D3513" s="8"/>
      <c r="E3513" s="7"/>
      <c r="F3513" s="7"/>
      <c r="G3513" s="7"/>
      <c r="H3513" s="7"/>
      <c r="I3513" s="7"/>
      <c r="J3513" s="7"/>
      <c r="K3513" s="7"/>
      <c r="L3513" s="7"/>
      <c r="M3513" s="7"/>
      <c r="N3513" s="7"/>
      <c r="O3513" s="7"/>
      <c r="P3513" s="7"/>
      <c r="Q3513" s="7"/>
      <c r="R3513" s="7"/>
      <c r="S3513" s="7"/>
      <c r="T3513" s="7"/>
      <c r="U3513" s="7"/>
      <c r="V3513" s="7"/>
      <c r="W3513" s="7"/>
      <c r="X3513" s="7"/>
      <c r="Y3513" s="7"/>
    </row>
    <row r="3514" spans="1:25" ht="13" x14ac:dyDescent="0.15">
      <c r="A3514" s="7"/>
      <c r="B3514" s="7"/>
      <c r="C3514" s="7"/>
      <c r="D3514" s="8"/>
      <c r="E3514" s="7"/>
      <c r="F3514" s="7"/>
      <c r="G3514" s="7"/>
      <c r="H3514" s="7"/>
      <c r="I3514" s="7"/>
      <c r="J3514" s="7"/>
      <c r="K3514" s="7"/>
      <c r="L3514" s="7"/>
      <c r="M3514" s="7"/>
      <c r="N3514" s="7"/>
      <c r="O3514" s="7"/>
      <c r="P3514" s="7"/>
      <c r="Q3514" s="7"/>
      <c r="R3514" s="7"/>
      <c r="S3514" s="7"/>
      <c r="T3514" s="7"/>
      <c r="U3514" s="7"/>
      <c r="V3514" s="7"/>
      <c r="W3514" s="7"/>
      <c r="X3514" s="7"/>
      <c r="Y3514" s="7"/>
    </row>
    <row r="3515" spans="1:25" ht="13" x14ac:dyDescent="0.15">
      <c r="A3515" s="7"/>
      <c r="B3515" s="7"/>
      <c r="C3515" s="7"/>
      <c r="D3515" s="8"/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7"/>
      <c r="P3515" s="7"/>
      <c r="Q3515" s="7"/>
      <c r="R3515" s="7"/>
      <c r="S3515" s="7"/>
      <c r="T3515" s="7"/>
      <c r="U3515" s="7"/>
      <c r="V3515" s="7"/>
      <c r="W3515" s="7"/>
      <c r="X3515" s="7"/>
      <c r="Y3515" s="7"/>
    </row>
    <row r="3516" spans="1:25" ht="13" x14ac:dyDescent="0.15">
      <c r="A3516" s="7"/>
      <c r="B3516" s="7"/>
      <c r="C3516" s="7"/>
      <c r="D3516" s="8"/>
      <c r="E3516" s="7"/>
      <c r="F3516" s="7"/>
      <c r="G3516" s="7"/>
      <c r="H3516" s="7"/>
      <c r="I3516" s="7"/>
      <c r="J3516" s="7"/>
      <c r="K3516" s="7"/>
      <c r="L3516" s="7"/>
      <c r="M3516" s="7"/>
      <c r="N3516" s="7"/>
      <c r="O3516" s="7"/>
      <c r="P3516" s="7"/>
      <c r="Q3516" s="7"/>
      <c r="R3516" s="7"/>
      <c r="S3516" s="7"/>
      <c r="T3516" s="7"/>
      <c r="U3516" s="7"/>
      <c r="V3516" s="7"/>
      <c r="W3516" s="7"/>
      <c r="X3516" s="7"/>
      <c r="Y3516" s="7"/>
    </row>
    <row r="3517" spans="1:25" ht="13" x14ac:dyDescent="0.15">
      <c r="A3517" s="7"/>
      <c r="B3517" s="7"/>
      <c r="C3517" s="7"/>
      <c r="D3517" s="8"/>
      <c r="E3517" s="7"/>
      <c r="F3517" s="7"/>
      <c r="G3517" s="7"/>
      <c r="H3517" s="7"/>
      <c r="I3517" s="7"/>
      <c r="J3517" s="7"/>
      <c r="K3517" s="7"/>
      <c r="L3517" s="7"/>
      <c r="M3517" s="7"/>
      <c r="N3517" s="7"/>
      <c r="O3517" s="7"/>
      <c r="P3517" s="7"/>
      <c r="Q3517" s="7"/>
      <c r="R3517" s="7"/>
      <c r="S3517" s="7"/>
      <c r="T3517" s="7"/>
      <c r="U3517" s="7"/>
      <c r="V3517" s="7"/>
      <c r="W3517" s="7"/>
      <c r="X3517" s="7"/>
      <c r="Y3517" s="7"/>
    </row>
    <row r="3518" spans="1:25" ht="13" x14ac:dyDescent="0.15">
      <c r="A3518" s="7"/>
      <c r="B3518" s="7"/>
      <c r="C3518" s="7"/>
      <c r="D3518" s="8"/>
      <c r="E3518" s="7"/>
      <c r="F3518" s="7"/>
      <c r="G3518" s="7"/>
      <c r="H3518" s="7"/>
      <c r="I3518" s="7"/>
      <c r="J3518" s="7"/>
      <c r="K3518" s="7"/>
      <c r="L3518" s="7"/>
      <c r="M3518" s="7"/>
      <c r="N3518" s="7"/>
      <c r="O3518" s="7"/>
      <c r="P3518" s="7"/>
      <c r="Q3518" s="7"/>
      <c r="R3518" s="7"/>
      <c r="S3518" s="7"/>
      <c r="T3518" s="7"/>
      <c r="U3518" s="7"/>
      <c r="V3518" s="7"/>
      <c r="W3518" s="7"/>
      <c r="X3518" s="7"/>
      <c r="Y3518" s="7"/>
    </row>
    <row r="3519" spans="1:25" ht="13" x14ac:dyDescent="0.15">
      <c r="A3519" s="7"/>
      <c r="B3519" s="7"/>
      <c r="C3519" s="7"/>
      <c r="D3519" s="8"/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7"/>
      <c r="P3519" s="7"/>
      <c r="Q3519" s="7"/>
      <c r="R3519" s="7"/>
      <c r="S3519" s="7"/>
      <c r="T3519" s="7"/>
      <c r="U3519" s="7"/>
      <c r="V3519" s="7"/>
      <c r="W3519" s="7"/>
      <c r="X3519" s="7"/>
      <c r="Y3519" s="7"/>
    </row>
    <row r="3520" spans="1:25" ht="13" x14ac:dyDescent="0.15">
      <c r="A3520" s="7"/>
      <c r="B3520" s="7"/>
      <c r="C3520" s="7"/>
      <c r="D3520" s="8"/>
      <c r="E3520" s="7"/>
      <c r="F3520" s="7"/>
      <c r="G3520" s="7"/>
      <c r="H3520" s="7"/>
      <c r="I3520" s="7"/>
      <c r="J3520" s="7"/>
      <c r="K3520" s="7"/>
      <c r="L3520" s="7"/>
      <c r="M3520" s="7"/>
      <c r="N3520" s="7"/>
      <c r="O3520" s="7"/>
      <c r="P3520" s="7"/>
      <c r="Q3520" s="7"/>
      <c r="R3520" s="7"/>
      <c r="S3520" s="7"/>
      <c r="T3520" s="7"/>
      <c r="U3520" s="7"/>
      <c r="V3520" s="7"/>
      <c r="W3520" s="7"/>
      <c r="X3520" s="7"/>
      <c r="Y3520" s="7"/>
    </row>
    <row r="3521" spans="1:25" ht="13" x14ac:dyDescent="0.15">
      <c r="A3521" s="7"/>
      <c r="B3521" s="7"/>
      <c r="C3521" s="7"/>
      <c r="D3521" s="8"/>
      <c r="E3521" s="7"/>
      <c r="F3521" s="7"/>
      <c r="G3521" s="7"/>
      <c r="H3521" s="7"/>
      <c r="I3521" s="7"/>
      <c r="J3521" s="7"/>
      <c r="K3521" s="7"/>
      <c r="L3521" s="7"/>
      <c r="M3521" s="7"/>
      <c r="N3521" s="7"/>
      <c r="O3521" s="7"/>
      <c r="P3521" s="7"/>
      <c r="Q3521" s="7"/>
      <c r="R3521" s="7"/>
      <c r="S3521" s="7"/>
      <c r="T3521" s="7"/>
      <c r="U3521" s="7"/>
      <c r="V3521" s="7"/>
      <c r="W3521" s="7"/>
      <c r="X3521" s="7"/>
      <c r="Y3521" s="7"/>
    </row>
    <row r="3522" spans="1:25" ht="13" x14ac:dyDescent="0.15">
      <c r="A3522" s="7"/>
      <c r="B3522" s="7"/>
      <c r="C3522" s="7"/>
      <c r="D3522" s="8"/>
      <c r="E3522" s="7"/>
      <c r="F3522" s="7"/>
      <c r="G3522" s="7"/>
      <c r="H3522" s="7"/>
      <c r="I3522" s="7"/>
      <c r="J3522" s="7"/>
      <c r="K3522" s="7"/>
      <c r="L3522" s="7"/>
      <c r="M3522" s="7"/>
      <c r="N3522" s="7"/>
      <c r="O3522" s="7"/>
      <c r="P3522" s="7"/>
      <c r="Q3522" s="7"/>
      <c r="R3522" s="7"/>
      <c r="S3522" s="7"/>
      <c r="T3522" s="7"/>
      <c r="U3522" s="7"/>
      <c r="V3522" s="7"/>
      <c r="W3522" s="7"/>
      <c r="X3522" s="7"/>
      <c r="Y3522" s="7"/>
    </row>
    <row r="3523" spans="1:25" ht="13" x14ac:dyDescent="0.15">
      <c r="A3523" s="7"/>
      <c r="B3523" s="7"/>
      <c r="C3523" s="7"/>
      <c r="D3523" s="8"/>
      <c r="E3523" s="7"/>
      <c r="F3523" s="7"/>
      <c r="G3523" s="7"/>
      <c r="H3523" s="7"/>
      <c r="I3523" s="7"/>
      <c r="J3523" s="7"/>
      <c r="K3523" s="7"/>
      <c r="L3523" s="7"/>
      <c r="M3523" s="7"/>
      <c r="N3523" s="7"/>
      <c r="O3523" s="7"/>
      <c r="P3523" s="7"/>
      <c r="Q3523" s="7"/>
      <c r="R3523" s="7"/>
      <c r="S3523" s="7"/>
      <c r="T3523" s="7"/>
      <c r="U3523" s="7"/>
      <c r="V3523" s="7"/>
      <c r="W3523" s="7"/>
      <c r="X3523" s="7"/>
      <c r="Y3523" s="7"/>
    </row>
    <row r="3524" spans="1:25" ht="13" x14ac:dyDescent="0.15">
      <c r="A3524" s="7"/>
      <c r="B3524" s="7"/>
      <c r="C3524" s="7"/>
      <c r="D3524" s="8"/>
      <c r="E3524" s="7"/>
      <c r="F3524" s="7"/>
      <c r="G3524" s="7"/>
      <c r="H3524" s="7"/>
      <c r="I3524" s="7"/>
      <c r="J3524" s="7"/>
      <c r="K3524" s="7"/>
      <c r="L3524" s="7"/>
      <c r="M3524" s="7"/>
      <c r="N3524" s="7"/>
      <c r="O3524" s="7"/>
      <c r="P3524" s="7"/>
      <c r="Q3524" s="7"/>
      <c r="R3524" s="7"/>
      <c r="S3524" s="7"/>
      <c r="T3524" s="7"/>
      <c r="U3524" s="7"/>
      <c r="V3524" s="7"/>
      <c r="W3524" s="7"/>
      <c r="X3524" s="7"/>
      <c r="Y3524" s="7"/>
    </row>
    <row r="3525" spans="1:25" ht="13" x14ac:dyDescent="0.15">
      <c r="A3525" s="7"/>
      <c r="B3525" s="7"/>
      <c r="C3525" s="7"/>
      <c r="D3525" s="8"/>
      <c r="E3525" s="7"/>
      <c r="F3525" s="7"/>
      <c r="G3525" s="7"/>
      <c r="H3525" s="7"/>
      <c r="I3525" s="7"/>
      <c r="J3525" s="7"/>
      <c r="K3525" s="7"/>
      <c r="L3525" s="7"/>
      <c r="M3525" s="7"/>
      <c r="N3525" s="7"/>
      <c r="O3525" s="7"/>
      <c r="P3525" s="7"/>
      <c r="Q3525" s="7"/>
      <c r="R3525" s="7"/>
      <c r="S3525" s="7"/>
      <c r="T3525" s="7"/>
      <c r="U3525" s="7"/>
      <c r="V3525" s="7"/>
      <c r="W3525" s="7"/>
      <c r="X3525" s="7"/>
      <c r="Y3525" s="7"/>
    </row>
    <row r="3526" spans="1:25" ht="13" x14ac:dyDescent="0.15">
      <c r="A3526" s="7"/>
      <c r="B3526" s="7"/>
      <c r="C3526" s="7"/>
      <c r="D3526" s="8"/>
      <c r="E3526" s="7"/>
      <c r="F3526" s="7"/>
      <c r="G3526" s="7"/>
      <c r="H3526" s="7"/>
      <c r="I3526" s="7"/>
      <c r="J3526" s="7"/>
      <c r="K3526" s="7"/>
      <c r="L3526" s="7"/>
      <c r="M3526" s="7"/>
      <c r="N3526" s="7"/>
      <c r="O3526" s="7"/>
      <c r="P3526" s="7"/>
      <c r="Q3526" s="7"/>
      <c r="R3526" s="7"/>
      <c r="S3526" s="7"/>
      <c r="T3526" s="7"/>
      <c r="U3526" s="7"/>
      <c r="V3526" s="7"/>
      <c r="W3526" s="7"/>
      <c r="X3526" s="7"/>
      <c r="Y3526" s="7"/>
    </row>
    <row r="3527" spans="1:25" ht="13" x14ac:dyDescent="0.15">
      <c r="A3527" s="7"/>
      <c r="B3527" s="7"/>
      <c r="C3527" s="7"/>
      <c r="D3527" s="8"/>
      <c r="E3527" s="7"/>
      <c r="F3527" s="7"/>
      <c r="G3527" s="7"/>
      <c r="H3527" s="7"/>
      <c r="I3527" s="7"/>
      <c r="J3527" s="7"/>
      <c r="K3527" s="7"/>
      <c r="L3527" s="7"/>
      <c r="M3527" s="7"/>
      <c r="N3527" s="7"/>
      <c r="O3527" s="7"/>
      <c r="P3527" s="7"/>
      <c r="Q3527" s="7"/>
      <c r="R3527" s="7"/>
      <c r="S3527" s="7"/>
      <c r="T3527" s="7"/>
      <c r="U3527" s="7"/>
      <c r="V3527" s="7"/>
      <c r="W3527" s="7"/>
      <c r="X3527" s="7"/>
      <c r="Y3527" s="7"/>
    </row>
    <row r="3528" spans="1:25" ht="13" x14ac:dyDescent="0.15">
      <c r="A3528" s="7"/>
      <c r="B3528" s="7"/>
      <c r="C3528" s="7"/>
      <c r="D3528" s="8"/>
      <c r="E3528" s="7"/>
      <c r="F3528" s="7"/>
      <c r="G3528" s="7"/>
      <c r="H3528" s="7"/>
      <c r="I3528" s="7"/>
      <c r="J3528" s="7"/>
      <c r="K3528" s="7"/>
      <c r="L3528" s="7"/>
      <c r="M3528" s="7"/>
      <c r="N3528" s="7"/>
      <c r="O3528" s="7"/>
      <c r="P3528" s="7"/>
      <c r="Q3528" s="7"/>
      <c r="R3528" s="7"/>
      <c r="S3528" s="7"/>
      <c r="T3528" s="7"/>
      <c r="U3528" s="7"/>
      <c r="V3528" s="7"/>
      <c r="W3528" s="7"/>
      <c r="X3528" s="7"/>
      <c r="Y3528" s="7"/>
    </row>
    <row r="3529" spans="1:25" ht="13" x14ac:dyDescent="0.15">
      <c r="A3529" s="7"/>
      <c r="B3529" s="7"/>
      <c r="C3529" s="7"/>
      <c r="D3529" s="8"/>
      <c r="E3529" s="7"/>
      <c r="F3529" s="7"/>
      <c r="G3529" s="7"/>
      <c r="H3529" s="7"/>
      <c r="I3529" s="7"/>
      <c r="J3529" s="7"/>
      <c r="K3529" s="7"/>
      <c r="L3529" s="7"/>
      <c r="M3529" s="7"/>
      <c r="N3529" s="7"/>
      <c r="O3529" s="7"/>
      <c r="P3529" s="7"/>
      <c r="Q3529" s="7"/>
      <c r="R3529" s="7"/>
      <c r="S3529" s="7"/>
      <c r="T3529" s="7"/>
      <c r="U3529" s="7"/>
      <c r="V3529" s="7"/>
      <c r="W3529" s="7"/>
      <c r="X3529" s="7"/>
      <c r="Y3529" s="7"/>
    </row>
    <row r="3530" spans="1:25" ht="13" x14ac:dyDescent="0.15">
      <c r="A3530" s="7"/>
      <c r="B3530" s="7"/>
      <c r="C3530" s="7"/>
      <c r="D3530" s="8"/>
      <c r="E3530" s="7"/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7"/>
      <c r="Q3530" s="7"/>
      <c r="R3530" s="7"/>
      <c r="S3530" s="7"/>
      <c r="T3530" s="7"/>
      <c r="U3530" s="7"/>
      <c r="V3530" s="7"/>
      <c r="W3530" s="7"/>
      <c r="X3530" s="7"/>
      <c r="Y3530" s="7"/>
    </row>
    <row r="3531" spans="1:25" ht="13" x14ac:dyDescent="0.15">
      <c r="A3531" s="7"/>
      <c r="B3531" s="7"/>
      <c r="C3531" s="7"/>
      <c r="D3531" s="8"/>
      <c r="E3531" s="7"/>
      <c r="F3531" s="7"/>
      <c r="G3531" s="7"/>
      <c r="H3531" s="7"/>
      <c r="I3531" s="7"/>
      <c r="J3531" s="7"/>
      <c r="K3531" s="7"/>
      <c r="L3531" s="7"/>
      <c r="M3531" s="7"/>
      <c r="N3531" s="7"/>
      <c r="O3531" s="7"/>
      <c r="P3531" s="7"/>
      <c r="Q3531" s="7"/>
      <c r="R3531" s="7"/>
      <c r="S3531" s="7"/>
      <c r="T3531" s="7"/>
      <c r="U3531" s="7"/>
      <c r="V3531" s="7"/>
      <c r="W3531" s="7"/>
      <c r="X3531" s="7"/>
      <c r="Y3531" s="7"/>
    </row>
    <row r="3532" spans="1:25" ht="13" x14ac:dyDescent="0.15">
      <c r="A3532" s="7"/>
      <c r="B3532" s="7"/>
      <c r="C3532" s="7"/>
      <c r="D3532" s="8"/>
      <c r="E3532" s="7"/>
      <c r="F3532" s="7"/>
      <c r="G3532" s="7"/>
      <c r="H3532" s="7"/>
      <c r="I3532" s="7"/>
      <c r="J3532" s="7"/>
      <c r="K3532" s="7"/>
      <c r="L3532" s="7"/>
      <c r="M3532" s="7"/>
      <c r="N3532" s="7"/>
      <c r="O3532" s="7"/>
      <c r="P3532" s="7"/>
      <c r="Q3532" s="7"/>
      <c r="R3532" s="7"/>
      <c r="S3532" s="7"/>
      <c r="T3532" s="7"/>
      <c r="U3532" s="7"/>
      <c r="V3532" s="7"/>
      <c r="W3532" s="7"/>
      <c r="X3532" s="7"/>
      <c r="Y3532" s="7"/>
    </row>
    <row r="3533" spans="1:25" ht="13" x14ac:dyDescent="0.15">
      <c r="A3533" s="7"/>
      <c r="B3533" s="7"/>
      <c r="C3533" s="7"/>
      <c r="D3533" s="8"/>
      <c r="E3533" s="7"/>
      <c r="F3533" s="7"/>
      <c r="G3533" s="7"/>
      <c r="H3533" s="7"/>
      <c r="I3533" s="7"/>
      <c r="J3533" s="7"/>
      <c r="K3533" s="7"/>
      <c r="L3533" s="7"/>
      <c r="M3533" s="7"/>
      <c r="N3533" s="7"/>
      <c r="O3533" s="7"/>
      <c r="P3533" s="7"/>
      <c r="Q3533" s="7"/>
      <c r="R3533" s="7"/>
      <c r="S3533" s="7"/>
      <c r="T3533" s="7"/>
      <c r="U3533" s="7"/>
      <c r="V3533" s="7"/>
      <c r="W3533" s="7"/>
      <c r="X3533" s="7"/>
      <c r="Y3533" s="7"/>
    </row>
    <row r="3534" spans="1:25" ht="13" x14ac:dyDescent="0.15">
      <c r="A3534" s="7"/>
      <c r="B3534" s="7"/>
      <c r="C3534" s="7"/>
      <c r="D3534" s="8"/>
      <c r="E3534" s="7"/>
      <c r="F3534" s="7"/>
      <c r="G3534" s="7"/>
      <c r="H3534" s="7"/>
      <c r="I3534" s="7"/>
      <c r="J3534" s="7"/>
      <c r="K3534" s="7"/>
      <c r="L3534" s="7"/>
      <c r="M3534" s="7"/>
      <c r="N3534" s="7"/>
      <c r="O3534" s="7"/>
      <c r="P3534" s="7"/>
      <c r="Q3534" s="7"/>
      <c r="R3534" s="7"/>
      <c r="S3534" s="7"/>
      <c r="T3534" s="7"/>
      <c r="U3534" s="7"/>
      <c r="V3534" s="7"/>
      <c r="W3534" s="7"/>
      <c r="X3534" s="7"/>
      <c r="Y3534" s="7"/>
    </row>
    <row r="3535" spans="1:25" ht="13" x14ac:dyDescent="0.15">
      <c r="A3535" s="7"/>
      <c r="B3535" s="7"/>
      <c r="C3535" s="7"/>
      <c r="D3535" s="8"/>
      <c r="E3535" s="7"/>
      <c r="F3535" s="7"/>
      <c r="G3535" s="7"/>
      <c r="H3535" s="7"/>
      <c r="I3535" s="7"/>
      <c r="J3535" s="7"/>
      <c r="K3535" s="7"/>
      <c r="L3535" s="7"/>
      <c r="M3535" s="7"/>
      <c r="N3535" s="7"/>
      <c r="O3535" s="7"/>
      <c r="P3535" s="7"/>
      <c r="Q3535" s="7"/>
      <c r="R3535" s="7"/>
      <c r="S3535" s="7"/>
      <c r="T3535" s="7"/>
      <c r="U3535" s="7"/>
      <c r="V3535" s="7"/>
      <c r="W3535" s="7"/>
      <c r="X3535" s="7"/>
      <c r="Y3535" s="7"/>
    </row>
    <row r="3536" spans="1:25" ht="13" x14ac:dyDescent="0.15">
      <c r="A3536" s="7"/>
      <c r="B3536" s="7"/>
      <c r="C3536" s="7"/>
      <c r="D3536" s="8"/>
      <c r="E3536" s="7"/>
      <c r="F3536" s="7"/>
      <c r="G3536" s="7"/>
      <c r="H3536" s="7"/>
      <c r="I3536" s="7"/>
      <c r="J3536" s="7"/>
      <c r="K3536" s="7"/>
      <c r="L3536" s="7"/>
      <c r="M3536" s="7"/>
      <c r="N3536" s="7"/>
      <c r="O3536" s="7"/>
      <c r="P3536" s="7"/>
      <c r="Q3536" s="7"/>
      <c r="R3536" s="7"/>
      <c r="S3536" s="7"/>
      <c r="T3536" s="7"/>
      <c r="U3536" s="7"/>
      <c r="V3536" s="7"/>
      <c r="W3536" s="7"/>
      <c r="X3536" s="7"/>
      <c r="Y3536" s="7"/>
    </row>
    <row r="3537" spans="1:25" ht="13" x14ac:dyDescent="0.15">
      <c r="A3537" s="7"/>
      <c r="B3537" s="7"/>
      <c r="C3537" s="7"/>
      <c r="D3537" s="8"/>
      <c r="E3537" s="7"/>
      <c r="F3537" s="7"/>
      <c r="G3537" s="7"/>
      <c r="H3537" s="7"/>
      <c r="I3537" s="7"/>
      <c r="J3537" s="7"/>
      <c r="K3537" s="7"/>
      <c r="L3537" s="7"/>
      <c r="M3537" s="7"/>
      <c r="N3537" s="7"/>
      <c r="O3537" s="7"/>
      <c r="P3537" s="7"/>
      <c r="Q3537" s="7"/>
      <c r="R3537" s="7"/>
      <c r="S3537" s="7"/>
      <c r="T3537" s="7"/>
      <c r="U3537" s="7"/>
      <c r="V3537" s="7"/>
      <c r="W3537" s="7"/>
      <c r="X3537" s="7"/>
      <c r="Y3537" s="7"/>
    </row>
    <row r="3538" spans="1:25" ht="13" x14ac:dyDescent="0.15">
      <c r="A3538" s="7"/>
      <c r="B3538" s="7"/>
      <c r="C3538" s="7"/>
      <c r="D3538" s="8"/>
      <c r="E3538" s="7"/>
      <c r="F3538" s="7"/>
      <c r="G3538" s="7"/>
      <c r="H3538" s="7"/>
      <c r="I3538" s="7"/>
      <c r="J3538" s="7"/>
      <c r="K3538" s="7"/>
      <c r="L3538" s="7"/>
      <c r="M3538" s="7"/>
      <c r="N3538" s="7"/>
      <c r="O3538" s="7"/>
      <c r="P3538" s="7"/>
      <c r="Q3538" s="7"/>
      <c r="R3538" s="7"/>
      <c r="S3538" s="7"/>
      <c r="T3538" s="7"/>
      <c r="U3538" s="7"/>
      <c r="V3538" s="7"/>
      <c r="W3538" s="7"/>
      <c r="X3538" s="7"/>
      <c r="Y3538" s="7"/>
    </row>
    <row r="3539" spans="1:25" ht="13" x14ac:dyDescent="0.15">
      <c r="A3539" s="7"/>
      <c r="B3539" s="7"/>
      <c r="C3539" s="7"/>
      <c r="D3539" s="8"/>
      <c r="E3539" s="7"/>
      <c r="F3539" s="7"/>
      <c r="G3539" s="7"/>
      <c r="H3539" s="7"/>
      <c r="I3539" s="7"/>
      <c r="J3539" s="7"/>
      <c r="K3539" s="7"/>
      <c r="L3539" s="7"/>
      <c r="M3539" s="7"/>
      <c r="N3539" s="7"/>
      <c r="O3539" s="7"/>
      <c r="P3539" s="7"/>
      <c r="Q3539" s="7"/>
      <c r="R3539" s="7"/>
      <c r="S3539" s="7"/>
      <c r="T3539" s="7"/>
      <c r="U3539" s="7"/>
      <c r="V3539" s="7"/>
      <c r="W3539" s="7"/>
      <c r="X3539" s="7"/>
      <c r="Y3539" s="7"/>
    </row>
    <row r="3540" spans="1:25" ht="13" x14ac:dyDescent="0.15">
      <c r="A3540" s="7"/>
      <c r="B3540" s="7"/>
      <c r="C3540" s="7"/>
      <c r="D3540" s="8"/>
      <c r="E3540" s="7"/>
      <c r="F3540" s="7"/>
      <c r="G3540" s="7"/>
      <c r="H3540" s="7"/>
      <c r="I3540" s="7"/>
      <c r="J3540" s="7"/>
      <c r="K3540" s="7"/>
      <c r="L3540" s="7"/>
      <c r="M3540" s="7"/>
      <c r="N3540" s="7"/>
      <c r="O3540" s="7"/>
      <c r="P3540" s="7"/>
      <c r="Q3540" s="7"/>
      <c r="R3540" s="7"/>
      <c r="S3540" s="7"/>
      <c r="T3540" s="7"/>
      <c r="U3540" s="7"/>
      <c r="V3540" s="7"/>
      <c r="W3540" s="7"/>
      <c r="X3540" s="7"/>
      <c r="Y3540" s="7"/>
    </row>
    <row r="3541" spans="1:25" ht="13" x14ac:dyDescent="0.15">
      <c r="A3541" s="7"/>
      <c r="B3541" s="7"/>
      <c r="C3541" s="7"/>
      <c r="D3541" s="8"/>
      <c r="E3541" s="7"/>
      <c r="F3541" s="7"/>
      <c r="G3541" s="7"/>
      <c r="H3541" s="7"/>
      <c r="I3541" s="7"/>
      <c r="J3541" s="7"/>
      <c r="K3541" s="7"/>
      <c r="L3541" s="7"/>
      <c r="M3541" s="7"/>
      <c r="N3541" s="7"/>
      <c r="O3541" s="7"/>
      <c r="P3541" s="7"/>
      <c r="Q3541" s="7"/>
      <c r="R3541" s="7"/>
      <c r="S3541" s="7"/>
      <c r="T3541" s="7"/>
      <c r="U3541" s="7"/>
      <c r="V3541" s="7"/>
      <c r="W3541" s="7"/>
      <c r="X3541" s="7"/>
      <c r="Y3541" s="7"/>
    </row>
    <row r="3542" spans="1:25" ht="13" x14ac:dyDescent="0.15">
      <c r="A3542" s="7"/>
      <c r="B3542" s="7"/>
      <c r="C3542" s="7"/>
      <c r="D3542" s="8"/>
      <c r="E3542" s="7"/>
      <c r="F3542" s="7"/>
      <c r="G3542" s="7"/>
      <c r="H3542" s="7"/>
      <c r="I3542" s="7"/>
      <c r="J3542" s="7"/>
      <c r="K3542" s="7"/>
      <c r="L3542" s="7"/>
      <c r="M3542" s="7"/>
      <c r="N3542" s="7"/>
      <c r="O3542" s="7"/>
      <c r="P3542" s="7"/>
      <c r="Q3542" s="7"/>
      <c r="R3542" s="7"/>
      <c r="S3542" s="7"/>
      <c r="T3542" s="7"/>
      <c r="U3542" s="7"/>
      <c r="V3542" s="7"/>
      <c r="W3542" s="7"/>
      <c r="X3542" s="7"/>
      <c r="Y3542" s="7"/>
    </row>
    <row r="3543" spans="1:25" ht="13" x14ac:dyDescent="0.15">
      <c r="A3543" s="7"/>
      <c r="B3543" s="7"/>
      <c r="C3543" s="7"/>
      <c r="D3543" s="8"/>
      <c r="E3543" s="7"/>
      <c r="F3543" s="7"/>
      <c r="G3543" s="7"/>
      <c r="H3543" s="7"/>
      <c r="I3543" s="7"/>
      <c r="J3543" s="7"/>
      <c r="K3543" s="7"/>
      <c r="L3543" s="7"/>
      <c r="M3543" s="7"/>
      <c r="N3543" s="7"/>
      <c r="O3543" s="7"/>
      <c r="P3543" s="7"/>
      <c r="Q3543" s="7"/>
      <c r="R3543" s="7"/>
      <c r="S3543" s="7"/>
      <c r="T3543" s="7"/>
      <c r="U3543" s="7"/>
      <c r="V3543" s="7"/>
      <c r="W3543" s="7"/>
      <c r="X3543" s="7"/>
      <c r="Y3543" s="7"/>
    </row>
    <row r="3544" spans="1:25" ht="13" x14ac:dyDescent="0.15">
      <c r="A3544" s="7"/>
      <c r="B3544" s="7"/>
      <c r="C3544" s="7"/>
      <c r="D3544" s="8"/>
      <c r="E3544" s="7"/>
      <c r="F3544" s="7"/>
      <c r="G3544" s="7"/>
      <c r="H3544" s="7"/>
      <c r="I3544" s="7"/>
      <c r="J3544" s="7"/>
      <c r="K3544" s="7"/>
      <c r="L3544" s="7"/>
      <c r="M3544" s="7"/>
      <c r="N3544" s="7"/>
      <c r="O3544" s="7"/>
      <c r="P3544" s="7"/>
      <c r="Q3544" s="7"/>
      <c r="R3544" s="7"/>
      <c r="S3544" s="7"/>
      <c r="T3544" s="7"/>
      <c r="U3544" s="7"/>
      <c r="V3544" s="7"/>
      <c r="W3544" s="7"/>
      <c r="X3544" s="7"/>
      <c r="Y3544" s="7"/>
    </row>
    <row r="3545" spans="1:25" ht="13" x14ac:dyDescent="0.15">
      <c r="A3545" s="7"/>
      <c r="B3545" s="7"/>
      <c r="C3545" s="7"/>
      <c r="D3545" s="8"/>
      <c r="E3545" s="7"/>
      <c r="F3545" s="7"/>
      <c r="G3545" s="7"/>
      <c r="H3545" s="7"/>
      <c r="I3545" s="7"/>
      <c r="J3545" s="7"/>
      <c r="K3545" s="7"/>
      <c r="L3545" s="7"/>
      <c r="M3545" s="7"/>
      <c r="N3545" s="7"/>
      <c r="O3545" s="7"/>
      <c r="P3545" s="7"/>
      <c r="Q3545" s="7"/>
      <c r="R3545" s="7"/>
      <c r="S3545" s="7"/>
      <c r="T3545" s="7"/>
      <c r="U3545" s="7"/>
      <c r="V3545" s="7"/>
      <c r="W3545" s="7"/>
      <c r="X3545" s="7"/>
      <c r="Y3545" s="7"/>
    </row>
    <row r="3546" spans="1:25" ht="13" x14ac:dyDescent="0.15">
      <c r="A3546" s="7"/>
      <c r="B3546" s="7"/>
      <c r="C3546" s="7"/>
      <c r="D3546" s="8"/>
      <c r="E3546" s="7"/>
      <c r="F3546" s="7"/>
      <c r="G3546" s="7"/>
      <c r="H3546" s="7"/>
      <c r="I3546" s="7"/>
      <c r="J3546" s="7"/>
      <c r="K3546" s="7"/>
      <c r="L3546" s="7"/>
      <c r="M3546" s="7"/>
      <c r="N3546" s="7"/>
      <c r="O3546" s="7"/>
      <c r="P3546" s="7"/>
      <c r="Q3546" s="7"/>
      <c r="R3546" s="7"/>
      <c r="S3546" s="7"/>
      <c r="T3546" s="7"/>
      <c r="U3546" s="7"/>
      <c r="V3546" s="7"/>
      <c r="W3546" s="7"/>
      <c r="X3546" s="7"/>
      <c r="Y3546" s="7"/>
    </row>
    <row r="3547" spans="1:25" ht="13" x14ac:dyDescent="0.15">
      <c r="A3547" s="7"/>
      <c r="B3547" s="7"/>
      <c r="C3547" s="7"/>
      <c r="D3547" s="8"/>
      <c r="E3547" s="7"/>
      <c r="F3547" s="7"/>
      <c r="G3547" s="7"/>
      <c r="H3547" s="7"/>
      <c r="I3547" s="7"/>
      <c r="J3547" s="7"/>
      <c r="K3547" s="7"/>
      <c r="L3547" s="7"/>
      <c r="M3547" s="7"/>
      <c r="N3547" s="7"/>
      <c r="O3547" s="7"/>
      <c r="P3547" s="7"/>
      <c r="Q3547" s="7"/>
      <c r="R3547" s="7"/>
      <c r="S3547" s="7"/>
      <c r="T3547" s="7"/>
      <c r="U3547" s="7"/>
      <c r="V3547" s="7"/>
      <c r="W3547" s="7"/>
      <c r="X3547" s="7"/>
      <c r="Y3547" s="7"/>
    </row>
    <row r="3548" spans="1:25" ht="13" x14ac:dyDescent="0.15">
      <c r="A3548" s="7"/>
      <c r="B3548" s="7"/>
      <c r="C3548" s="7"/>
      <c r="D3548" s="8"/>
      <c r="E3548" s="7"/>
      <c r="F3548" s="7"/>
      <c r="G3548" s="7"/>
      <c r="H3548" s="7"/>
      <c r="I3548" s="7"/>
      <c r="J3548" s="7"/>
      <c r="K3548" s="7"/>
      <c r="L3548" s="7"/>
      <c r="M3548" s="7"/>
      <c r="N3548" s="7"/>
      <c r="O3548" s="7"/>
      <c r="P3548" s="7"/>
      <c r="Q3548" s="7"/>
      <c r="R3548" s="7"/>
      <c r="S3548" s="7"/>
      <c r="T3548" s="7"/>
      <c r="U3548" s="7"/>
      <c r="V3548" s="7"/>
      <c r="W3548" s="7"/>
      <c r="X3548" s="7"/>
      <c r="Y3548" s="7"/>
    </row>
    <row r="3549" spans="1:25" ht="13" x14ac:dyDescent="0.15">
      <c r="A3549" s="7"/>
      <c r="B3549" s="7"/>
      <c r="C3549" s="7"/>
      <c r="D3549" s="8"/>
      <c r="E3549" s="7"/>
      <c r="F3549" s="7"/>
      <c r="G3549" s="7"/>
      <c r="H3549" s="7"/>
      <c r="I3549" s="7"/>
      <c r="J3549" s="7"/>
      <c r="K3549" s="7"/>
      <c r="L3549" s="7"/>
      <c r="M3549" s="7"/>
      <c r="N3549" s="7"/>
      <c r="O3549" s="7"/>
      <c r="P3549" s="7"/>
      <c r="Q3549" s="7"/>
      <c r="R3549" s="7"/>
      <c r="S3549" s="7"/>
      <c r="T3549" s="7"/>
      <c r="U3549" s="7"/>
      <c r="V3549" s="7"/>
      <c r="W3549" s="7"/>
      <c r="X3549" s="7"/>
      <c r="Y3549" s="7"/>
    </row>
    <row r="3550" spans="1:25" ht="13" x14ac:dyDescent="0.15">
      <c r="A3550" s="7"/>
      <c r="B3550" s="7"/>
      <c r="C3550" s="7"/>
      <c r="D3550" s="8"/>
      <c r="E3550" s="7"/>
      <c r="F3550" s="7"/>
      <c r="G3550" s="7"/>
      <c r="H3550" s="7"/>
      <c r="I3550" s="7"/>
      <c r="J3550" s="7"/>
      <c r="K3550" s="7"/>
      <c r="L3550" s="7"/>
      <c r="M3550" s="7"/>
      <c r="N3550" s="7"/>
      <c r="O3550" s="7"/>
      <c r="P3550" s="7"/>
      <c r="Q3550" s="7"/>
      <c r="R3550" s="7"/>
      <c r="S3550" s="7"/>
      <c r="T3550" s="7"/>
      <c r="U3550" s="7"/>
      <c r="V3550" s="7"/>
      <c r="W3550" s="7"/>
      <c r="X3550" s="7"/>
      <c r="Y3550" s="7"/>
    </row>
    <row r="3551" spans="1:25" ht="13" x14ac:dyDescent="0.15">
      <c r="A3551" s="7"/>
      <c r="B3551" s="7"/>
      <c r="C3551" s="7"/>
      <c r="D3551" s="8"/>
      <c r="E3551" s="7"/>
      <c r="F3551" s="7"/>
      <c r="G3551" s="7"/>
      <c r="H3551" s="7"/>
      <c r="I3551" s="7"/>
      <c r="J3551" s="7"/>
      <c r="K3551" s="7"/>
      <c r="L3551" s="7"/>
      <c r="M3551" s="7"/>
      <c r="N3551" s="7"/>
      <c r="O3551" s="7"/>
      <c r="P3551" s="7"/>
      <c r="Q3551" s="7"/>
      <c r="R3551" s="7"/>
      <c r="S3551" s="7"/>
      <c r="T3551" s="7"/>
      <c r="U3551" s="7"/>
      <c r="V3551" s="7"/>
      <c r="W3551" s="7"/>
      <c r="X3551" s="7"/>
      <c r="Y3551" s="7"/>
    </row>
    <row r="3552" spans="1:25" ht="13" x14ac:dyDescent="0.15">
      <c r="A3552" s="7"/>
      <c r="B3552" s="7"/>
      <c r="C3552" s="7"/>
      <c r="D3552" s="8"/>
      <c r="E3552" s="7"/>
      <c r="F3552" s="7"/>
      <c r="G3552" s="7"/>
      <c r="H3552" s="7"/>
      <c r="I3552" s="7"/>
      <c r="J3552" s="7"/>
      <c r="K3552" s="7"/>
      <c r="L3552" s="7"/>
      <c r="M3552" s="7"/>
      <c r="N3552" s="7"/>
      <c r="O3552" s="7"/>
      <c r="P3552" s="7"/>
      <c r="Q3552" s="7"/>
      <c r="R3552" s="7"/>
      <c r="S3552" s="7"/>
      <c r="T3552" s="7"/>
      <c r="U3552" s="7"/>
      <c r="V3552" s="7"/>
      <c r="W3552" s="7"/>
      <c r="X3552" s="7"/>
      <c r="Y3552" s="7"/>
    </row>
    <row r="3553" spans="1:25" ht="13" x14ac:dyDescent="0.15">
      <c r="A3553" s="7"/>
      <c r="B3553" s="7"/>
      <c r="C3553" s="7"/>
      <c r="D3553" s="8"/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7"/>
      <c r="P3553" s="7"/>
      <c r="Q3553" s="7"/>
      <c r="R3553" s="7"/>
      <c r="S3553" s="7"/>
      <c r="T3553" s="7"/>
      <c r="U3553" s="7"/>
      <c r="V3553" s="7"/>
      <c r="W3553" s="7"/>
      <c r="X3553" s="7"/>
      <c r="Y3553" s="7"/>
    </row>
    <row r="3554" spans="1:25" ht="13" x14ac:dyDescent="0.15">
      <c r="A3554" s="7"/>
      <c r="B3554" s="7"/>
      <c r="C3554" s="7"/>
      <c r="D3554" s="8"/>
      <c r="E3554" s="7"/>
      <c r="F3554" s="7"/>
      <c r="G3554" s="7"/>
      <c r="H3554" s="7"/>
      <c r="I3554" s="7"/>
      <c r="J3554" s="7"/>
      <c r="K3554" s="7"/>
      <c r="L3554" s="7"/>
      <c r="M3554" s="7"/>
      <c r="N3554" s="7"/>
      <c r="O3554" s="7"/>
      <c r="P3554" s="7"/>
      <c r="Q3554" s="7"/>
      <c r="R3554" s="7"/>
      <c r="S3554" s="7"/>
      <c r="T3554" s="7"/>
      <c r="U3554" s="7"/>
      <c r="V3554" s="7"/>
      <c r="W3554" s="7"/>
      <c r="X3554" s="7"/>
      <c r="Y3554" s="7"/>
    </row>
    <row r="3555" spans="1:25" ht="13" x14ac:dyDescent="0.15">
      <c r="A3555" s="7"/>
      <c r="B3555" s="7"/>
      <c r="C3555" s="7"/>
      <c r="D3555" s="8"/>
      <c r="E3555" s="7"/>
      <c r="F3555" s="7"/>
      <c r="G3555" s="7"/>
      <c r="H3555" s="7"/>
      <c r="I3555" s="7"/>
      <c r="J3555" s="7"/>
      <c r="K3555" s="7"/>
      <c r="L3555" s="7"/>
      <c r="M3555" s="7"/>
      <c r="N3555" s="7"/>
      <c r="O3555" s="7"/>
      <c r="P3555" s="7"/>
      <c r="Q3555" s="7"/>
      <c r="R3555" s="7"/>
      <c r="S3555" s="7"/>
      <c r="T3555" s="7"/>
      <c r="U3555" s="7"/>
      <c r="V3555" s="7"/>
      <c r="W3555" s="7"/>
      <c r="X3555" s="7"/>
      <c r="Y3555" s="7"/>
    </row>
    <row r="3556" spans="1:25" ht="13" x14ac:dyDescent="0.15">
      <c r="A3556" s="7"/>
      <c r="B3556" s="7"/>
      <c r="C3556" s="7"/>
      <c r="D3556" s="8"/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7"/>
      <c r="P3556" s="7"/>
      <c r="Q3556" s="7"/>
      <c r="R3556" s="7"/>
      <c r="S3556" s="7"/>
      <c r="T3556" s="7"/>
      <c r="U3556" s="7"/>
      <c r="V3556" s="7"/>
      <c r="W3556" s="7"/>
      <c r="X3556" s="7"/>
      <c r="Y3556" s="7"/>
    </row>
    <row r="3557" spans="1:25" ht="13" x14ac:dyDescent="0.15">
      <c r="A3557" s="7"/>
      <c r="B3557" s="7"/>
      <c r="C3557" s="7"/>
      <c r="D3557" s="8"/>
      <c r="E3557" s="7"/>
      <c r="F3557" s="7"/>
      <c r="G3557" s="7"/>
      <c r="H3557" s="7"/>
      <c r="I3557" s="7"/>
      <c r="J3557" s="7"/>
      <c r="K3557" s="7"/>
      <c r="L3557" s="7"/>
      <c r="M3557" s="7"/>
      <c r="N3557" s="7"/>
      <c r="O3557" s="7"/>
      <c r="P3557" s="7"/>
      <c r="Q3557" s="7"/>
      <c r="R3557" s="7"/>
      <c r="S3557" s="7"/>
      <c r="T3557" s="7"/>
      <c r="U3557" s="7"/>
      <c r="V3557" s="7"/>
      <c r="W3557" s="7"/>
      <c r="X3557" s="7"/>
      <c r="Y3557" s="7"/>
    </row>
    <row r="3558" spans="1:25" ht="13" x14ac:dyDescent="0.15">
      <c r="A3558" s="7"/>
      <c r="B3558" s="7"/>
      <c r="C3558" s="7"/>
      <c r="D3558" s="8"/>
      <c r="E3558" s="7"/>
      <c r="F3558" s="7"/>
      <c r="G3558" s="7"/>
      <c r="H3558" s="7"/>
      <c r="I3558" s="7"/>
      <c r="J3558" s="7"/>
      <c r="K3558" s="7"/>
      <c r="L3558" s="7"/>
      <c r="M3558" s="7"/>
      <c r="N3558" s="7"/>
      <c r="O3558" s="7"/>
      <c r="P3558" s="7"/>
      <c r="Q3558" s="7"/>
      <c r="R3558" s="7"/>
      <c r="S3558" s="7"/>
      <c r="T3558" s="7"/>
      <c r="U3558" s="7"/>
      <c r="V3558" s="7"/>
      <c r="W3558" s="7"/>
      <c r="X3558" s="7"/>
      <c r="Y3558" s="7"/>
    </row>
    <row r="3559" spans="1:25" ht="13" x14ac:dyDescent="0.15">
      <c r="A3559" s="7"/>
      <c r="B3559" s="7"/>
      <c r="C3559" s="7"/>
      <c r="D3559" s="8"/>
      <c r="E3559" s="7"/>
      <c r="F3559" s="7"/>
      <c r="G3559" s="7"/>
      <c r="H3559" s="7"/>
      <c r="I3559" s="7"/>
      <c r="J3559" s="7"/>
      <c r="K3559" s="7"/>
      <c r="L3559" s="7"/>
      <c r="M3559" s="7"/>
      <c r="N3559" s="7"/>
      <c r="O3559" s="7"/>
      <c r="P3559" s="7"/>
      <c r="Q3559" s="7"/>
      <c r="R3559" s="7"/>
      <c r="S3559" s="7"/>
      <c r="T3559" s="7"/>
      <c r="U3559" s="7"/>
      <c r="V3559" s="7"/>
      <c r="W3559" s="7"/>
      <c r="X3559" s="7"/>
      <c r="Y3559" s="7"/>
    </row>
    <row r="3560" spans="1:25" ht="13" x14ac:dyDescent="0.15">
      <c r="A3560" s="7"/>
      <c r="B3560" s="7"/>
      <c r="C3560" s="7"/>
      <c r="D3560" s="8"/>
      <c r="E3560" s="7"/>
      <c r="F3560" s="7"/>
      <c r="G3560" s="7"/>
      <c r="H3560" s="7"/>
      <c r="I3560" s="7"/>
      <c r="J3560" s="7"/>
      <c r="K3560" s="7"/>
      <c r="L3560" s="7"/>
      <c r="M3560" s="7"/>
      <c r="N3560" s="7"/>
      <c r="O3560" s="7"/>
      <c r="P3560" s="7"/>
      <c r="Q3560" s="7"/>
      <c r="R3560" s="7"/>
      <c r="S3560" s="7"/>
      <c r="T3560" s="7"/>
      <c r="U3560" s="7"/>
      <c r="V3560" s="7"/>
      <c r="W3560" s="7"/>
      <c r="X3560" s="7"/>
      <c r="Y3560" s="7"/>
    </row>
    <row r="3561" spans="1:25" ht="13" x14ac:dyDescent="0.15">
      <c r="A3561" s="7"/>
      <c r="B3561" s="7"/>
      <c r="C3561" s="7"/>
      <c r="D3561" s="8"/>
      <c r="E3561" s="7"/>
      <c r="F3561" s="7"/>
      <c r="G3561" s="7"/>
      <c r="H3561" s="7"/>
      <c r="I3561" s="7"/>
      <c r="J3561" s="7"/>
      <c r="K3561" s="7"/>
      <c r="L3561" s="7"/>
      <c r="M3561" s="7"/>
      <c r="N3561" s="7"/>
      <c r="O3561" s="7"/>
      <c r="P3561" s="7"/>
      <c r="Q3561" s="7"/>
      <c r="R3561" s="7"/>
      <c r="S3561" s="7"/>
      <c r="T3561" s="7"/>
      <c r="U3561" s="7"/>
      <c r="V3561" s="7"/>
      <c r="W3561" s="7"/>
      <c r="X3561" s="7"/>
      <c r="Y3561" s="7"/>
    </row>
    <row r="3562" spans="1:25" ht="13" x14ac:dyDescent="0.15">
      <c r="A3562" s="7"/>
      <c r="B3562" s="7"/>
      <c r="C3562" s="7"/>
      <c r="D3562" s="8"/>
      <c r="E3562" s="7"/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7"/>
      <c r="Q3562" s="7"/>
      <c r="R3562" s="7"/>
      <c r="S3562" s="7"/>
      <c r="T3562" s="7"/>
      <c r="U3562" s="7"/>
      <c r="V3562" s="7"/>
      <c r="W3562" s="7"/>
      <c r="X3562" s="7"/>
      <c r="Y3562" s="7"/>
    </row>
    <row r="3563" spans="1:25" ht="13" x14ac:dyDescent="0.15">
      <c r="A3563" s="7"/>
      <c r="B3563" s="7"/>
      <c r="C3563" s="7"/>
      <c r="D3563" s="8"/>
      <c r="E3563" s="7"/>
      <c r="F3563" s="7"/>
      <c r="G3563" s="7"/>
      <c r="H3563" s="7"/>
      <c r="I3563" s="7"/>
      <c r="J3563" s="7"/>
      <c r="K3563" s="7"/>
      <c r="L3563" s="7"/>
      <c r="M3563" s="7"/>
      <c r="N3563" s="7"/>
      <c r="O3563" s="7"/>
      <c r="P3563" s="7"/>
      <c r="Q3563" s="7"/>
      <c r="R3563" s="7"/>
      <c r="S3563" s="7"/>
      <c r="T3563" s="7"/>
      <c r="U3563" s="7"/>
      <c r="V3563" s="7"/>
      <c r="W3563" s="7"/>
      <c r="X3563" s="7"/>
      <c r="Y3563" s="7"/>
    </row>
    <row r="3564" spans="1:25" ht="13" x14ac:dyDescent="0.15">
      <c r="A3564" s="7"/>
      <c r="B3564" s="7"/>
      <c r="C3564" s="7"/>
      <c r="D3564" s="8"/>
      <c r="E3564" s="7"/>
      <c r="F3564" s="7"/>
      <c r="G3564" s="7"/>
      <c r="H3564" s="7"/>
      <c r="I3564" s="7"/>
      <c r="J3564" s="7"/>
      <c r="K3564" s="7"/>
      <c r="L3564" s="7"/>
      <c r="M3564" s="7"/>
      <c r="N3564" s="7"/>
      <c r="O3564" s="7"/>
      <c r="P3564" s="7"/>
      <c r="Q3564" s="7"/>
      <c r="R3564" s="7"/>
      <c r="S3564" s="7"/>
      <c r="T3564" s="7"/>
      <c r="U3564" s="7"/>
      <c r="V3564" s="7"/>
      <c r="W3564" s="7"/>
      <c r="X3564" s="7"/>
      <c r="Y3564" s="7"/>
    </row>
    <row r="3565" spans="1:25" ht="13" x14ac:dyDescent="0.15">
      <c r="A3565" s="7"/>
      <c r="B3565" s="7"/>
      <c r="C3565" s="7"/>
      <c r="D3565" s="8"/>
      <c r="E3565" s="7"/>
      <c r="F3565" s="7"/>
      <c r="G3565" s="7"/>
      <c r="H3565" s="7"/>
      <c r="I3565" s="7"/>
      <c r="J3565" s="7"/>
      <c r="K3565" s="7"/>
      <c r="L3565" s="7"/>
      <c r="M3565" s="7"/>
      <c r="N3565" s="7"/>
      <c r="O3565" s="7"/>
      <c r="P3565" s="7"/>
      <c r="Q3565" s="7"/>
      <c r="R3565" s="7"/>
      <c r="S3565" s="7"/>
      <c r="T3565" s="7"/>
      <c r="U3565" s="7"/>
      <c r="V3565" s="7"/>
      <c r="W3565" s="7"/>
      <c r="X3565" s="7"/>
      <c r="Y3565" s="7"/>
    </row>
    <row r="3566" spans="1:25" ht="13" x14ac:dyDescent="0.15">
      <c r="A3566" s="7"/>
      <c r="B3566" s="7"/>
      <c r="C3566" s="7"/>
      <c r="D3566" s="8"/>
      <c r="E3566" s="7"/>
      <c r="F3566" s="7"/>
      <c r="G3566" s="7"/>
      <c r="H3566" s="7"/>
      <c r="I3566" s="7"/>
      <c r="J3566" s="7"/>
      <c r="K3566" s="7"/>
      <c r="L3566" s="7"/>
      <c r="M3566" s="7"/>
      <c r="N3566" s="7"/>
      <c r="O3566" s="7"/>
      <c r="P3566" s="7"/>
      <c r="Q3566" s="7"/>
      <c r="R3566" s="7"/>
      <c r="S3566" s="7"/>
      <c r="T3566" s="7"/>
      <c r="U3566" s="7"/>
      <c r="V3566" s="7"/>
      <c r="W3566" s="7"/>
      <c r="X3566" s="7"/>
      <c r="Y3566" s="7"/>
    </row>
    <row r="3567" spans="1:25" ht="13" x14ac:dyDescent="0.15">
      <c r="A3567" s="7"/>
      <c r="B3567" s="7"/>
      <c r="C3567" s="7"/>
      <c r="D3567" s="8"/>
      <c r="E3567" s="7"/>
      <c r="F3567" s="7"/>
      <c r="G3567" s="7"/>
      <c r="H3567" s="7"/>
      <c r="I3567" s="7"/>
      <c r="J3567" s="7"/>
      <c r="K3567" s="7"/>
      <c r="L3567" s="7"/>
      <c r="M3567" s="7"/>
      <c r="N3567" s="7"/>
      <c r="O3567" s="7"/>
      <c r="P3567" s="7"/>
      <c r="Q3567" s="7"/>
      <c r="R3567" s="7"/>
      <c r="S3567" s="7"/>
      <c r="T3567" s="7"/>
      <c r="U3567" s="7"/>
      <c r="V3567" s="7"/>
      <c r="W3567" s="7"/>
      <c r="X3567" s="7"/>
      <c r="Y3567" s="7"/>
    </row>
    <row r="3568" spans="1:25" ht="13" x14ac:dyDescent="0.15">
      <c r="A3568" s="7"/>
      <c r="B3568" s="7"/>
      <c r="C3568" s="7"/>
      <c r="D3568" s="8"/>
      <c r="E3568" s="7"/>
      <c r="F3568" s="7"/>
      <c r="G3568" s="7"/>
      <c r="H3568" s="7"/>
      <c r="I3568" s="7"/>
      <c r="J3568" s="7"/>
      <c r="K3568" s="7"/>
      <c r="L3568" s="7"/>
      <c r="M3568" s="7"/>
      <c r="N3568" s="7"/>
      <c r="O3568" s="7"/>
      <c r="P3568" s="7"/>
      <c r="Q3568" s="7"/>
      <c r="R3568" s="7"/>
      <c r="S3568" s="7"/>
      <c r="T3568" s="7"/>
      <c r="U3568" s="7"/>
      <c r="V3568" s="7"/>
      <c r="W3568" s="7"/>
      <c r="X3568" s="7"/>
      <c r="Y3568" s="7"/>
    </row>
    <row r="3569" spans="1:25" ht="13" x14ac:dyDescent="0.15">
      <c r="A3569" s="7"/>
      <c r="B3569" s="7"/>
      <c r="C3569" s="7"/>
      <c r="D3569" s="8"/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7"/>
      <c r="P3569" s="7"/>
      <c r="Q3569" s="7"/>
      <c r="R3569" s="7"/>
      <c r="S3569" s="7"/>
      <c r="T3569" s="7"/>
      <c r="U3569" s="7"/>
      <c r="V3569" s="7"/>
      <c r="W3569" s="7"/>
      <c r="X3569" s="7"/>
      <c r="Y3569" s="7"/>
    </row>
    <row r="3570" spans="1:25" ht="13" x14ac:dyDescent="0.15">
      <c r="A3570" s="7"/>
      <c r="B3570" s="7"/>
      <c r="C3570" s="7"/>
      <c r="D3570" s="8"/>
      <c r="E3570" s="7"/>
      <c r="F3570" s="7"/>
      <c r="G3570" s="7"/>
      <c r="H3570" s="7"/>
      <c r="I3570" s="7"/>
      <c r="J3570" s="7"/>
      <c r="K3570" s="7"/>
      <c r="L3570" s="7"/>
      <c r="M3570" s="7"/>
      <c r="N3570" s="7"/>
      <c r="O3570" s="7"/>
      <c r="P3570" s="7"/>
      <c r="Q3570" s="7"/>
      <c r="R3570" s="7"/>
      <c r="S3570" s="7"/>
      <c r="T3570" s="7"/>
      <c r="U3570" s="7"/>
      <c r="V3570" s="7"/>
      <c r="W3570" s="7"/>
      <c r="X3570" s="7"/>
      <c r="Y3570" s="7"/>
    </row>
    <row r="3571" spans="1:25" ht="13" x14ac:dyDescent="0.15">
      <c r="A3571" s="7"/>
      <c r="B3571" s="7"/>
      <c r="C3571" s="7"/>
      <c r="D3571" s="8"/>
      <c r="E3571" s="7"/>
      <c r="F3571" s="7"/>
      <c r="G3571" s="7"/>
      <c r="H3571" s="7"/>
      <c r="I3571" s="7"/>
      <c r="J3571" s="7"/>
      <c r="K3571" s="7"/>
      <c r="L3571" s="7"/>
      <c r="M3571" s="7"/>
      <c r="N3571" s="7"/>
      <c r="O3571" s="7"/>
      <c r="P3571" s="7"/>
      <c r="Q3571" s="7"/>
      <c r="R3571" s="7"/>
      <c r="S3571" s="7"/>
      <c r="T3571" s="7"/>
      <c r="U3571" s="7"/>
      <c r="V3571" s="7"/>
      <c r="W3571" s="7"/>
      <c r="X3571" s="7"/>
      <c r="Y3571" s="7"/>
    </row>
    <row r="3572" spans="1:25" ht="13" x14ac:dyDescent="0.15">
      <c r="A3572" s="7"/>
      <c r="B3572" s="7"/>
      <c r="C3572" s="7"/>
      <c r="D3572" s="8"/>
      <c r="E3572" s="7"/>
      <c r="F3572" s="7"/>
      <c r="G3572" s="7"/>
      <c r="H3572" s="7"/>
      <c r="I3572" s="7"/>
      <c r="J3572" s="7"/>
      <c r="K3572" s="7"/>
      <c r="L3572" s="7"/>
      <c r="M3572" s="7"/>
      <c r="N3572" s="7"/>
      <c r="O3572" s="7"/>
      <c r="P3572" s="7"/>
      <c r="Q3572" s="7"/>
      <c r="R3572" s="7"/>
      <c r="S3572" s="7"/>
      <c r="T3572" s="7"/>
      <c r="U3572" s="7"/>
      <c r="V3572" s="7"/>
      <c r="W3572" s="7"/>
      <c r="X3572" s="7"/>
      <c r="Y3572" s="7"/>
    </row>
    <row r="3573" spans="1:25" ht="13" x14ac:dyDescent="0.15">
      <c r="A3573" s="7"/>
      <c r="B3573" s="7"/>
      <c r="C3573" s="7"/>
      <c r="D3573" s="8"/>
      <c r="E3573" s="7"/>
      <c r="F3573" s="7"/>
      <c r="G3573" s="7"/>
      <c r="H3573" s="7"/>
      <c r="I3573" s="7"/>
      <c r="J3573" s="7"/>
      <c r="K3573" s="7"/>
      <c r="L3573" s="7"/>
      <c r="M3573" s="7"/>
      <c r="N3573" s="7"/>
      <c r="O3573" s="7"/>
      <c r="P3573" s="7"/>
      <c r="Q3573" s="7"/>
      <c r="R3573" s="7"/>
      <c r="S3573" s="7"/>
      <c r="T3573" s="7"/>
      <c r="U3573" s="7"/>
      <c r="V3573" s="7"/>
      <c r="W3573" s="7"/>
      <c r="X3573" s="7"/>
      <c r="Y3573" s="7"/>
    </row>
    <row r="3574" spans="1:25" ht="13" x14ac:dyDescent="0.15">
      <c r="A3574" s="7"/>
      <c r="B3574" s="7"/>
      <c r="C3574" s="7"/>
      <c r="D3574" s="8"/>
      <c r="E3574" s="7"/>
      <c r="F3574" s="7"/>
      <c r="G3574" s="7"/>
      <c r="H3574" s="7"/>
      <c r="I3574" s="7"/>
      <c r="J3574" s="7"/>
      <c r="K3574" s="7"/>
      <c r="L3574" s="7"/>
      <c r="M3574" s="7"/>
      <c r="N3574" s="7"/>
      <c r="O3574" s="7"/>
      <c r="P3574" s="7"/>
      <c r="Q3574" s="7"/>
      <c r="R3574" s="7"/>
      <c r="S3574" s="7"/>
      <c r="T3574" s="7"/>
      <c r="U3574" s="7"/>
      <c r="V3574" s="7"/>
      <c r="W3574" s="7"/>
      <c r="X3574" s="7"/>
      <c r="Y3574" s="7"/>
    </row>
    <row r="3575" spans="1:25" ht="13" x14ac:dyDescent="0.15">
      <c r="A3575" s="7"/>
      <c r="B3575" s="7"/>
      <c r="C3575" s="7"/>
      <c r="D3575" s="8"/>
      <c r="E3575" s="7"/>
      <c r="F3575" s="7"/>
      <c r="G3575" s="7"/>
      <c r="H3575" s="7"/>
      <c r="I3575" s="7"/>
      <c r="J3575" s="7"/>
      <c r="K3575" s="7"/>
      <c r="L3575" s="7"/>
      <c r="M3575" s="7"/>
      <c r="N3575" s="7"/>
      <c r="O3575" s="7"/>
      <c r="P3575" s="7"/>
      <c r="Q3575" s="7"/>
      <c r="R3575" s="7"/>
      <c r="S3575" s="7"/>
      <c r="T3575" s="7"/>
      <c r="U3575" s="7"/>
      <c r="V3575" s="7"/>
      <c r="W3575" s="7"/>
      <c r="X3575" s="7"/>
      <c r="Y3575" s="7"/>
    </row>
    <row r="3576" spans="1:25" ht="13" x14ac:dyDescent="0.15">
      <c r="A3576" s="7"/>
      <c r="B3576" s="7"/>
      <c r="C3576" s="7"/>
      <c r="D3576" s="8"/>
      <c r="E3576" s="7"/>
      <c r="F3576" s="7"/>
      <c r="G3576" s="7"/>
      <c r="H3576" s="7"/>
      <c r="I3576" s="7"/>
      <c r="J3576" s="7"/>
      <c r="K3576" s="7"/>
      <c r="L3576" s="7"/>
      <c r="M3576" s="7"/>
      <c r="N3576" s="7"/>
      <c r="O3576" s="7"/>
      <c r="P3576" s="7"/>
      <c r="Q3576" s="7"/>
      <c r="R3576" s="7"/>
      <c r="S3576" s="7"/>
      <c r="T3576" s="7"/>
      <c r="U3576" s="7"/>
      <c r="V3576" s="7"/>
      <c r="W3576" s="7"/>
      <c r="X3576" s="7"/>
      <c r="Y3576" s="7"/>
    </row>
    <row r="3577" spans="1:25" ht="13" x14ac:dyDescent="0.15">
      <c r="A3577" s="7"/>
      <c r="B3577" s="7"/>
      <c r="C3577" s="7"/>
      <c r="D3577" s="8"/>
      <c r="E3577" s="7"/>
      <c r="F3577" s="7"/>
      <c r="G3577" s="7"/>
      <c r="H3577" s="7"/>
      <c r="I3577" s="7"/>
      <c r="J3577" s="7"/>
      <c r="K3577" s="7"/>
      <c r="L3577" s="7"/>
      <c r="M3577" s="7"/>
      <c r="N3577" s="7"/>
      <c r="O3577" s="7"/>
      <c r="P3577" s="7"/>
      <c r="Q3577" s="7"/>
      <c r="R3577" s="7"/>
      <c r="S3577" s="7"/>
      <c r="T3577" s="7"/>
      <c r="U3577" s="7"/>
      <c r="V3577" s="7"/>
      <c r="W3577" s="7"/>
      <c r="X3577" s="7"/>
      <c r="Y3577" s="7"/>
    </row>
    <row r="3578" spans="1:25" ht="13" x14ac:dyDescent="0.15">
      <c r="A3578" s="7"/>
      <c r="B3578" s="7"/>
      <c r="C3578" s="7"/>
      <c r="D3578" s="8"/>
      <c r="E3578" s="7"/>
      <c r="F3578" s="7"/>
      <c r="G3578" s="7"/>
      <c r="H3578" s="7"/>
      <c r="I3578" s="7"/>
      <c r="J3578" s="7"/>
      <c r="K3578" s="7"/>
      <c r="L3578" s="7"/>
      <c r="M3578" s="7"/>
      <c r="N3578" s="7"/>
      <c r="O3578" s="7"/>
      <c r="P3578" s="7"/>
      <c r="Q3578" s="7"/>
      <c r="R3578" s="7"/>
      <c r="S3578" s="7"/>
      <c r="T3578" s="7"/>
      <c r="U3578" s="7"/>
      <c r="V3578" s="7"/>
      <c r="W3578" s="7"/>
      <c r="X3578" s="7"/>
      <c r="Y3578" s="7"/>
    </row>
    <row r="3579" spans="1:25" ht="13" x14ac:dyDescent="0.15">
      <c r="A3579" s="7"/>
      <c r="B3579" s="7"/>
      <c r="C3579" s="7"/>
      <c r="D3579" s="8"/>
      <c r="E3579" s="7"/>
      <c r="F3579" s="7"/>
      <c r="G3579" s="7"/>
      <c r="H3579" s="7"/>
      <c r="I3579" s="7"/>
      <c r="J3579" s="7"/>
      <c r="K3579" s="7"/>
      <c r="L3579" s="7"/>
      <c r="M3579" s="7"/>
      <c r="N3579" s="7"/>
      <c r="O3579" s="7"/>
      <c r="P3579" s="7"/>
      <c r="Q3579" s="7"/>
      <c r="R3579" s="7"/>
      <c r="S3579" s="7"/>
      <c r="T3579" s="7"/>
      <c r="U3579" s="7"/>
      <c r="V3579" s="7"/>
      <c r="W3579" s="7"/>
      <c r="X3579" s="7"/>
      <c r="Y3579" s="7"/>
    </row>
    <row r="3580" spans="1:25" ht="13" x14ac:dyDescent="0.15">
      <c r="A3580" s="7"/>
      <c r="B3580" s="7"/>
      <c r="C3580" s="7"/>
      <c r="D3580" s="8"/>
      <c r="E3580" s="7"/>
      <c r="F3580" s="7"/>
      <c r="G3580" s="7"/>
      <c r="H3580" s="7"/>
      <c r="I3580" s="7"/>
      <c r="J3580" s="7"/>
      <c r="K3580" s="7"/>
      <c r="L3580" s="7"/>
      <c r="M3580" s="7"/>
      <c r="N3580" s="7"/>
      <c r="O3580" s="7"/>
      <c r="P3580" s="7"/>
      <c r="Q3580" s="7"/>
      <c r="R3580" s="7"/>
      <c r="S3580" s="7"/>
      <c r="T3580" s="7"/>
      <c r="U3580" s="7"/>
      <c r="V3580" s="7"/>
      <c r="W3580" s="7"/>
      <c r="X3580" s="7"/>
      <c r="Y3580" s="7"/>
    </row>
    <row r="3581" spans="1:25" ht="13" x14ac:dyDescent="0.15">
      <c r="A3581" s="7"/>
      <c r="B3581" s="7"/>
      <c r="C3581" s="7"/>
      <c r="D3581" s="8"/>
      <c r="E3581" s="7"/>
      <c r="F3581" s="7"/>
      <c r="G3581" s="7"/>
      <c r="H3581" s="7"/>
      <c r="I3581" s="7"/>
      <c r="J3581" s="7"/>
      <c r="K3581" s="7"/>
      <c r="L3581" s="7"/>
      <c r="M3581" s="7"/>
      <c r="N3581" s="7"/>
      <c r="O3581" s="7"/>
      <c r="P3581" s="7"/>
      <c r="Q3581" s="7"/>
      <c r="R3581" s="7"/>
      <c r="S3581" s="7"/>
      <c r="T3581" s="7"/>
      <c r="U3581" s="7"/>
      <c r="V3581" s="7"/>
      <c r="W3581" s="7"/>
      <c r="X3581" s="7"/>
      <c r="Y3581" s="7"/>
    </row>
    <row r="3582" spans="1:25" ht="13" x14ac:dyDescent="0.15">
      <c r="A3582" s="7"/>
      <c r="B3582" s="7"/>
      <c r="C3582" s="7"/>
      <c r="D3582" s="8"/>
      <c r="E3582" s="7"/>
      <c r="F3582" s="7"/>
      <c r="G3582" s="7"/>
      <c r="H3582" s="7"/>
      <c r="I3582" s="7"/>
      <c r="J3582" s="7"/>
      <c r="K3582" s="7"/>
      <c r="L3582" s="7"/>
      <c r="M3582" s="7"/>
      <c r="N3582" s="7"/>
      <c r="O3582" s="7"/>
      <c r="P3582" s="7"/>
      <c r="Q3582" s="7"/>
      <c r="R3582" s="7"/>
      <c r="S3582" s="7"/>
      <c r="T3582" s="7"/>
      <c r="U3582" s="7"/>
      <c r="V3582" s="7"/>
      <c r="W3582" s="7"/>
      <c r="X3582" s="7"/>
      <c r="Y3582" s="7"/>
    </row>
    <row r="3583" spans="1:25" ht="13" x14ac:dyDescent="0.15">
      <c r="A3583" s="7"/>
      <c r="B3583" s="7"/>
      <c r="C3583" s="7"/>
      <c r="D3583" s="8"/>
      <c r="E3583" s="7"/>
      <c r="F3583" s="7"/>
      <c r="G3583" s="7"/>
      <c r="H3583" s="7"/>
      <c r="I3583" s="7"/>
      <c r="J3583" s="7"/>
      <c r="K3583" s="7"/>
      <c r="L3583" s="7"/>
      <c r="M3583" s="7"/>
      <c r="N3583" s="7"/>
      <c r="O3583" s="7"/>
      <c r="P3583" s="7"/>
      <c r="Q3583" s="7"/>
      <c r="R3583" s="7"/>
      <c r="S3583" s="7"/>
      <c r="T3583" s="7"/>
      <c r="U3583" s="7"/>
      <c r="V3583" s="7"/>
      <c r="W3583" s="7"/>
      <c r="X3583" s="7"/>
      <c r="Y3583" s="7"/>
    </row>
    <row r="3584" spans="1:25" ht="13" x14ac:dyDescent="0.15">
      <c r="A3584" s="7"/>
      <c r="B3584" s="7"/>
      <c r="C3584" s="7"/>
      <c r="D3584" s="8"/>
      <c r="E3584" s="7"/>
      <c r="F3584" s="7"/>
      <c r="G3584" s="7"/>
      <c r="H3584" s="7"/>
      <c r="I3584" s="7"/>
      <c r="J3584" s="7"/>
      <c r="K3584" s="7"/>
      <c r="L3584" s="7"/>
      <c r="M3584" s="7"/>
      <c r="N3584" s="7"/>
      <c r="O3584" s="7"/>
      <c r="P3584" s="7"/>
      <c r="Q3584" s="7"/>
      <c r="R3584" s="7"/>
      <c r="S3584" s="7"/>
      <c r="T3584" s="7"/>
      <c r="U3584" s="7"/>
      <c r="V3584" s="7"/>
      <c r="W3584" s="7"/>
      <c r="X3584" s="7"/>
      <c r="Y3584" s="7"/>
    </row>
    <row r="3585" spans="1:25" ht="13" x14ac:dyDescent="0.15">
      <c r="A3585" s="7"/>
      <c r="B3585" s="7"/>
      <c r="C3585" s="7"/>
      <c r="D3585" s="8"/>
      <c r="E3585" s="7"/>
      <c r="F3585" s="7"/>
      <c r="G3585" s="7"/>
      <c r="H3585" s="7"/>
      <c r="I3585" s="7"/>
      <c r="J3585" s="7"/>
      <c r="K3585" s="7"/>
      <c r="L3585" s="7"/>
      <c r="M3585" s="7"/>
      <c r="N3585" s="7"/>
      <c r="O3585" s="7"/>
      <c r="P3585" s="7"/>
      <c r="Q3585" s="7"/>
      <c r="R3585" s="7"/>
      <c r="S3585" s="7"/>
      <c r="T3585" s="7"/>
      <c r="U3585" s="7"/>
      <c r="V3585" s="7"/>
      <c r="W3585" s="7"/>
      <c r="X3585" s="7"/>
      <c r="Y3585" s="7"/>
    </row>
    <row r="3586" spans="1:25" ht="13" x14ac:dyDescent="0.15">
      <c r="A3586" s="7"/>
      <c r="B3586" s="7"/>
      <c r="C3586" s="7"/>
      <c r="D3586" s="8"/>
      <c r="E3586" s="7"/>
      <c r="F3586" s="7"/>
      <c r="G3586" s="7"/>
      <c r="H3586" s="7"/>
      <c r="I3586" s="7"/>
      <c r="J3586" s="7"/>
      <c r="K3586" s="7"/>
      <c r="L3586" s="7"/>
      <c r="M3586" s="7"/>
      <c r="N3586" s="7"/>
      <c r="O3586" s="7"/>
      <c r="P3586" s="7"/>
      <c r="Q3586" s="7"/>
      <c r="R3586" s="7"/>
      <c r="S3586" s="7"/>
      <c r="T3586" s="7"/>
      <c r="U3586" s="7"/>
      <c r="V3586" s="7"/>
      <c r="W3586" s="7"/>
      <c r="X3586" s="7"/>
      <c r="Y3586" s="7"/>
    </row>
    <row r="3587" spans="1:25" ht="13" x14ac:dyDescent="0.15">
      <c r="A3587" s="7"/>
      <c r="B3587" s="7"/>
      <c r="C3587" s="7"/>
      <c r="D3587" s="8"/>
      <c r="E3587" s="7"/>
      <c r="F3587" s="7"/>
      <c r="G3587" s="7"/>
      <c r="H3587" s="7"/>
      <c r="I3587" s="7"/>
      <c r="J3587" s="7"/>
      <c r="K3587" s="7"/>
      <c r="L3587" s="7"/>
      <c r="M3587" s="7"/>
      <c r="N3587" s="7"/>
      <c r="O3587" s="7"/>
      <c r="P3587" s="7"/>
      <c r="Q3587" s="7"/>
      <c r="R3587" s="7"/>
      <c r="S3587" s="7"/>
      <c r="T3587" s="7"/>
      <c r="U3587" s="7"/>
      <c r="V3587" s="7"/>
      <c r="W3587" s="7"/>
      <c r="X3587" s="7"/>
      <c r="Y3587" s="7"/>
    </row>
    <row r="3588" spans="1:25" ht="13" x14ac:dyDescent="0.15">
      <c r="A3588" s="7"/>
      <c r="B3588" s="7"/>
      <c r="C3588" s="7"/>
      <c r="D3588" s="8"/>
      <c r="E3588" s="7"/>
      <c r="F3588" s="7"/>
      <c r="G3588" s="7"/>
      <c r="H3588" s="7"/>
      <c r="I3588" s="7"/>
      <c r="J3588" s="7"/>
      <c r="K3588" s="7"/>
      <c r="L3588" s="7"/>
      <c r="M3588" s="7"/>
      <c r="N3588" s="7"/>
      <c r="O3588" s="7"/>
      <c r="P3588" s="7"/>
      <c r="Q3588" s="7"/>
      <c r="R3588" s="7"/>
      <c r="S3588" s="7"/>
      <c r="T3588" s="7"/>
      <c r="U3588" s="7"/>
      <c r="V3588" s="7"/>
      <c r="W3588" s="7"/>
      <c r="X3588" s="7"/>
      <c r="Y3588" s="7"/>
    </row>
    <row r="3589" spans="1:25" ht="13" x14ac:dyDescent="0.15">
      <c r="A3589" s="7"/>
      <c r="B3589" s="7"/>
      <c r="C3589" s="7"/>
      <c r="D3589" s="8"/>
      <c r="E3589" s="7"/>
      <c r="F3589" s="7"/>
      <c r="G3589" s="7"/>
      <c r="H3589" s="7"/>
      <c r="I3589" s="7"/>
      <c r="J3589" s="7"/>
      <c r="K3589" s="7"/>
      <c r="L3589" s="7"/>
      <c r="M3589" s="7"/>
      <c r="N3589" s="7"/>
      <c r="O3589" s="7"/>
      <c r="P3589" s="7"/>
      <c r="Q3589" s="7"/>
      <c r="R3589" s="7"/>
      <c r="S3589" s="7"/>
      <c r="T3589" s="7"/>
      <c r="U3589" s="7"/>
      <c r="V3589" s="7"/>
      <c r="W3589" s="7"/>
      <c r="X3589" s="7"/>
      <c r="Y3589" s="7"/>
    </row>
    <row r="3590" spans="1:25" ht="13" x14ac:dyDescent="0.15">
      <c r="A3590" s="7"/>
      <c r="B3590" s="7"/>
      <c r="C3590" s="7"/>
      <c r="D3590" s="8"/>
      <c r="E3590" s="7"/>
      <c r="F3590" s="7"/>
      <c r="G3590" s="7"/>
      <c r="H3590" s="7"/>
      <c r="I3590" s="7"/>
      <c r="J3590" s="7"/>
      <c r="K3590" s="7"/>
      <c r="L3590" s="7"/>
      <c r="M3590" s="7"/>
      <c r="N3590" s="7"/>
      <c r="O3590" s="7"/>
      <c r="P3590" s="7"/>
      <c r="Q3590" s="7"/>
      <c r="R3590" s="7"/>
      <c r="S3590" s="7"/>
      <c r="T3590" s="7"/>
      <c r="U3590" s="7"/>
      <c r="V3590" s="7"/>
      <c r="W3590" s="7"/>
      <c r="X3590" s="7"/>
      <c r="Y3590" s="7"/>
    </row>
    <row r="3591" spans="1:25" ht="13" x14ac:dyDescent="0.15">
      <c r="A3591" s="7"/>
      <c r="B3591" s="7"/>
      <c r="C3591" s="7"/>
      <c r="D3591" s="8"/>
      <c r="E3591" s="7"/>
      <c r="F3591" s="7"/>
      <c r="G3591" s="7"/>
      <c r="H3591" s="7"/>
      <c r="I3591" s="7"/>
      <c r="J3591" s="7"/>
      <c r="K3591" s="7"/>
      <c r="L3591" s="7"/>
      <c r="M3591" s="7"/>
      <c r="N3591" s="7"/>
      <c r="O3591" s="7"/>
      <c r="P3591" s="7"/>
      <c r="Q3591" s="7"/>
      <c r="R3591" s="7"/>
      <c r="S3591" s="7"/>
      <c r="T3591" s="7"/>
      <c r="U3591" s="7"/>
      <c r="V3591" s="7"/>
      <c r="W3591" s="7"/>
      <c r="X3591" s="7"/>
      <c r="Y3591" s="7"/>
    </row>
    <row r="3592" spans="1:25" ht="13" x14ac:dyDescent="0.15">
      <c r="A3592" s="7"/>
      <c r="B3592" s="7"/>
      <c r="C3592" s="7"/>
      <c r="D3592" s="8"/>
      <c r="E3592" s="7"/>
      <c r="F3592" s="7"/>
      <c r="G3592" s="7"/>
      <c r="H3592" s="7"/>
      <c r="I3592" s="7"/>
      <c r="J3592" s="7"/>
      <c r="K3592" s="7"/>
      <c r="L3592" s="7"/>
      <c r="M3592" s="7"/>
      <c r="N3592" s="7"/>
      <c r="O3592" s="7"/>
      <c r="P3592" s="7"/>
      <c r="Q3592" s="7"/>
      <c r="R3592" s="7"/>
      <c r="S3592" s="7"/>
      <c r="T3592" s="7"/>
      <c r="U3592" s="7"/>
      <c r="V3592" s="7"/>
      <c r="W3592" s="7"/>
      <c r="X3592" s="7"/>
      <c r="Y3592" s="7"/>
    </row>
    <row r="3593" spans="1:25" ht="13" x14ac:dyDescent="0.15">
      <c r="A3593" s="7"/>
      <c r="B3593" s="7"/>
      <c r="C3593" s="7"/>
      <c r="D3593" s="8"/>
      <c r="E3593" s="7"/>
      <c r="F3593" s="7"/>
      <c r="G3593" s="7"/>
      <c r="H3593" s="7"/>
      <c r="I3593" s="7"/>
      <c r="J3593" s="7"/>
      <c r="K3593" s="7"/>
      <c r="L3593" s="7"/>
      <c r="M3593" s="7"/>
      <c r="N3593" s="7"/>
      <c r="O3593" s="7"/>
      <c r="P3593" s="7"/>
      <c r="Q3593" s="7"/>
      <c r="R3593" s="7"/>
      <c r="S3593" s="7"/>
      <c r="T3593" s="7"/>
      <c r="U3593" s="7"/>
      <c r="V3593" s="7"/>
      <c r="W3593" s="7"/>
      <c r="X3593" s="7"/>
      <c r="Y3593" s="7"/>
    </row>
    <row r="3594" spans="1:25" ht="13" x14ac:dyDescent="0.15">
      <c r="A3594" s="7"/>
      <c r="B3594" s="7"/>
      <c r="C3594" s="7"/>
      <c r="D3594" s="8"/>
      <c r="E3594" s="7"/>
      <c r="F3594" s="7"/>
      <c r="G3594" s="7"/>
      <c r="H3594" s="7"/>
      <c r="I3594" s="7"/>
      <c r="J3594" s="7"/>
      <c r="K3594" s="7"/>
      <c r="L3594" s="7"/>
      <c r="M3594" s="7"/>
      <c r="N3594" s="7"/>
      <c r="O3594" s="7"/>
      <c r="P3594" s="7"/>
      <c r="Q3594" s="7"/>
      <c r="R3594" s="7"/>
      <c r="S3594" s="7"/>
      <c r="T3594" s="7"/>
      <c r="U3594" s="7"/>
      <c r="V3594" s="7"/>
      <c r="W3594" s="7"/>
      <c r="X3594" s="7"/>
      <c r="Y3594" s="7"/>
    </row>
    <row r="3595" spans="1:25" ht="13" x14ac:dyDescent="0.15">
      <c r="A3595" s="7"/>
      <c r="B3595" s="7"/>
      <c r="C3595" s="7"/>
      <c r="D3595" s="8"/>
      <c r="E3595" s="7"/>
      <c r="F3595" s="7"/>
      <c r="G3595" s="7"/>
      <c r="H3595" s="7"/>
      <c r="I3595" s="7"/>
      <c r="J3595" s="7"/>
      <c r="K3595" s="7"/>
      <c r="L3595" s="7"/>
      <c r="M3595" s="7"/>
      <c r="N3595" s="7"/>
      <c r="O3595" s="7"/>
      <c r="P3595" s="7"/>
      <c r="Q3595" s="7"/>
      <c r="R3595" s="7"/>
      <c r="S3595" s="7"/>
      <c r="T3595" s="7"/>
      <c r="U3595" s="7"/>
      <c r="V3595" s="7"/>
      <c r="W3595" s="7"/>
      <c r="X3595" s="7"/>
      <c r="Y3595" s="7"/>
    </row>
    <row r="3596" spans="1:25" ht="13" x14ac:dyDescent="0.15">
      <c r="A3596" s="7"/>
      <c r="B3596" s="7"/>
      <c r="C3596" s="7"/>
      <c r="D3596" s="8"/>
      <c r="E3596" s="7"/>
      <c r="F3596" s="7"/>
      <c r="G3596" s="7"/>
      <c r="H3596" s="7"/>
      <c r="I3596" s="7"/>
      <c r="J3596" s="7"/>
      <c r="K3596" s="7"/>
      <c r="L3596" s="7"/>
      <c r="M3596" s="7"/>
      <c r="N3596" s="7"/>
      <c r="O3596" s="7"/>
      <c r="P3596" s="7"/>
      <c r="Q3596" s="7"/>
      <c r="R3596" s="7"/>
      <c r="S3596" s="7"/>
      <c r="T3596" s="7"/>
      <c r="U3596" s="7"/>
      <c r="V3596" s="7"/>
      <c r="W3596" s="7"/>
      <c r="X3596" s="7"/>
      <c r="Y3596" s="7"/>
    </row>
    <row r="3597" spans="1:25" ht="13" x14ac:dyDescent="0.15">
      <c r="A3597" s="7"/>
      <c r="B3597" s="7"/>
      <c r="C3597" s="7"/>
      <c r="D3597" s="8"/>
      <c r="E3597" s="7"/>
      <c r="F3597" s="7"/>
      <c r="G3597" s="7"/>
      <c r="H3597" s="7"/>
      <c r="I3597" s="7"/>
      <c r="J3597" s="7"/>
      <c r="K3597" s="7"/>
      <c r="L3597" s="7"/>
      <c r="M3597" s="7"/>
      <c r="N3597" s="7"/>
      <c r="O3597" s="7"/>
      <c r="P3597" s="7"/>
      <c r="Q3597" s="7"/>
      <c r="R3597" s="7"/>
      <c r="S3597" s="7"/>
      <c r="T3597" s="7"/>
      <c r="U3597" s="7"/>
      <c r="V3597" s="7"/>
      <c r="W3597" s="7"/>
      <c r="X3597" s="7"/>
      <c r="Y3597" s="7"/>
    </row>
    <row r="3598" spans="1:25" ht="13" x14ac:dyDescent="0.15">
      <c r="A3598" s="7"/>
      <c r="B3598" s="7"/>
      <c r="C3598" s="7"/>
      <c r="D3598" s="8"/>
      <c r="E3598" s="7"/>
      <c r="F3598" s="7"/>
      <c r="G3598" s="7"/>
      <c r="H3598" s="7"/>
      <c r="I3598" s="7"/>
      <c r="J3598" s="7"/>
      <c r="K3598" s="7"/>
      <c r="L3598" s="7"/>
      <c r="M3598" s="7"/>
      <c r="N3598" s="7"/>
      <c r="O3598" s="7"/>
      <c r="P3598" s="7"/>
      <c r="Q3598" s="7"/>
      <c r="R3598" s="7"/>
      <c r="S3598" s="7"/>
      <c r="T3598" s="7"/>
      <c r="U3598" s="7"/>
      <c r="V3598" s="7"/>
      <c r="W3598" s="7"/>
      <c r="X3598" s="7"/>
      <c r="Y3598" s="7"/>
    </row>
    <row r="3599" spans="1:25" ht="13" x14ac:dyDescent="0.15">
      <c r="A3599" s="7"/>
      <c r="B3599" s="7"/>
      <c r="C3599" s="7"/>
      <c r="D3599" s="8"/>
      <c r="E3599" s="7"/>
      <c r="F3599" s="7"/>
      <c r="G3599" s="7"/>
      <c r="H3599" s="7"/>
      <c r="I3599" s="7"/>
      <c r="J3599" s="7"/>
      <c r="K3599" s="7"/>
      <c r="L3599" s="7"/>
      <c r="M3599" s="7"/>
      <c r="N3599" s="7"/>
      <c r="O3599" s="7"/>
      <c r="P3599" s="7"/>
      <c r="Q3599" s="7"/>
      <c r="R3599" s="7"/>
      <c r="S3599" s="7"/>
      <c r="T3599" s="7"/>
      <c r="U3599" s="7"/>
      <c r="V3599" s="7"/>
      <c r="W3599" s="7"/>
      <c r="X3599" s="7"/>
      <c r="Y3599" s="7"/>
    </row>
    <row r="3600" spans="1:25" ht="13" x14ac:dyDescent="0.15">
      <c r="A3600" s="7"/>
      <c r="B3600" s="7"/>
      <c r="C3600" s="7"/>
      <c r="D3600" s="8"/>
      <c r="E3600" s="7"/>
      <c r="F3600" s="7"/>
      <c r="G3600" s="7"/>
      <c r="H3600" s="7"/>
      <c r="I3600" s="7"/>
      <c r="J3600" s="7"/>
      <c r="K3600" s="7"/>
      <c r="L3600" s="7"/>
      <c r="M3600" s="7"/>
      <c r="N3600" s="7"/>
      <c r="O3600" s="7"/>
      <c r="P3600" s="7"/>
      <c r="Q3600" s="7"/>
      <c r="R3600" s="7"/>
      <c r="S3600" s="7"/>
      <c r="T3600" s="7"/>
      <c r="U3600" s="7"/>
      <c r="V3600" s="7"/>
      <c r="W3600" s="7"/>
      <c r="X3600" s="7"/>
      <c r="Y3600" s="7"/>
    </row>
    <row r="3601" spans="1:25" ht="13" x14ac:dyDescent="0.15">
      <c r="A3601" s="7"/>
      <c r="B3601" s="7"/>
      <c r="C3601" s="7"/>
      <c r="D3601" s="8"/>
      <c r="E3601" s="7"/>
      <c r="F3601" s="7"/>
      <c r="G3601" s="7"/>
      <c r="H3601" s="7"/>
      <c r="I3601" s="7"/>
      <c r="J3601" s="7"/>
      <c r="K3601" s="7"/>
      <c r="L3601" s="7"/>
      <c r="M3601" s="7"/>
      <c r="N3601" s="7"/>
      <c r="O3601" s="7"/>
      <c r="P3601" s="7"/>
      <c r="Q3601" s="7"/>
      <c r="R3601" s="7"/>
      <c r="S3601" s="7"/>
      <c r="T3601" s="7"/>
      <c r="U3601" s="7"/>
      <c r="V3601" s="7"/>
      <c r="W3601" s="7"/>
      <c r="X3601" s="7"/>
      <c r="Y3601" s="7"/>
    </row>
    <row r="3602" spans="1:25" ht="13" x14ac:dyDescent="0.15">
      <c r="A3602" s="7"/>
      <c r="B3602" s="7"/>
      <c r="C3602" s="7"/>
      <c r="D3602" s="8"/>
      <c r="E3602" s="7"/>
      <c r="F3602" s="7"/>
      <c r="G3602" s="7"/>
      <c r="H3602" s="7"/>
      <c r="I3602" s="7"/>
      <c r="J3602" s="7"/>
      <c r="K3602" s="7"/>
      <c r="L3602" s="7"/>
      <c r="M3602" s="7"/>
      <c r="N3602" s="7"/>
      <c r="O3602" s="7"/>
      <c r="P3602" s="7"/>
      <c r="Q3602" s="7"/>
      <c r="R3602" s="7"/>
      <c r="S3602" s="7"/>
      <c r="T3602" s="7"/>
      <c r="U3602" s="7"/>
      <c r="V3602" s="7"/>
      <c r="W3602" s="7"/>
      <c r="X3602" s="7"/>
      <c r="Y3602" s="7"/>
    </row>
    <row r="3603" spans="1:25" ht="13" x14ac:dyDescent="0.15">
      <c r="A3603" s="7"/>
      <c r="B3603" s="7"/>
      <c r="C3603" s="7"/>
      <c r="D3603" s="8"/>
      <c r="E3603" s="7"/>
      <c r="F3603" s="7"/>
      <c r="G3603" s="7"/>
      <c r="H3603" s="7"/>
      <c r="I3603" s="7"/>
      <c r="J3603" s="7"/>
      <c r="K3603" s="7"/>
      <c r="L3603" s="7"/>
      <c r="M3603" s="7"/>
      <c r="N3603" s="7"/>
      <c r="O3603" s="7"/>
      <c r="P3603" s="7"/>
      <c r="Q3603" s="7"/>
      <c r="R3603" s="7"/>
      <c r="S3603" s="7"/>
      <c r="T3603" s="7"/>
      <c r="U3603" s="7"/>
      <c r="V3603" s="7"/>
      <c r="W3603" s="7"/>
      <c r="X3603" s="7"/>
      <c r="Y3603" s="7"/>
    </row>
    <row r="3604" spans="1:25" ht="13" x14ac:dyDescent="0.15">
      <c r="A3604" s="7"/>
      <c r="B3604" s="7"/>
      <c r="C3604" s="7"/>
      <c r="D3604" s="8"/>
      <c r="E3604" s="7"/>
      <c r="F3604" s="7"/>
      <c r="G3604" s="7"/>
      <c r="H3604" s="7"/>
      <c r="I3604" s="7"/>
      <c r="J3604" s="7"/>
      <c r="K3604" s="7"/>
      <c r="L3604" s="7"/>
      <c r="M3604" s="7"/>
      <c r="N3604" s="7"/>
      <c r="O3604" s="7"/>
      <c r="P3604" s="7"/>
      <c r="Q3604" s="7"/>
      <c r="R3604" s="7"/>
      <c r="S3604" s="7"/>
      <c r="T3604" s="7"/>
      <c r="U3604" s="7"/>
      <c r="V3604" s="7"/>
      <c r="W3604" s="7"/>
      <c r="X3604" s="7"/>
      <c r="Y3604" s="7"/>
    </row>
    <row r="3605" spans="1:25" ht="13" x14ac:dyDescent="0.15">
      <c r="A3605" s="7"/>
      <c r="B3605" s="7"/>
      <c r="C3605" s="7"/>
      <c r="D3605" s="8"/>
      <c r="E3605" s="7"/>
      <c r="F3605" s="7"/>
      <c r="G3605" s="7"/>
      <c r="H3605" s="7"/>
      <c r="I3605" s="7"/>
      <c r="J3605" s="7"/>
      <c r="K3605" s="7"/>
      <c r="L3605" s="7"/>
      <c r="M3605" s="7"/>
      <c r="N3605" s="7"/>
      <c r="O3605" s="7"/>
      <c r="P3605" s="7"/>
      <c r="Q3605" s="7"/>
      <c r="R3605" s="7"/>
      <c r="S3605" s="7"/>
      <c r="T3605" s="7"/>
      <c r="U3605" s="7"/>
      <c r="V3605" s="7"/>
      <c r="W3605" s="7"/>
      <c r="X3605" s="7"/>
      <c r="Y3605" s="7"/>
    </row>
    <row r="3606" spans="1:25" ht="13" x14ac:dyDescent="0.15">
      <c r="A3606" s="7"/>
      <c r="B3606" s="7"/>
      <c r="C3606" s="7"/>
      <c r="D3606" s="8"/>
      <c r="E3606" s="7"/>
      <c r="F3606" s="7"/>
      <c r="G3606" s="7"/>
      <c r="H3606" s="7"/>
      <c r="I3606" s="7"/>
      <c r="J3606" s="7"/>
      <c r="K3606" s="7"/>
      <c r="L3606" s="7"/>
      <c r="M3606" s="7"/>
      <c r="N3606" s="7"/>
      <c r="O3606" s="7"/>
      <c r="P3606" s="7"/>
      <c r="Q3606" s="7"/>
      <c r="R3606" s="7"/>
      <c r="S3606" s="7"/>
      <c r="T3606" s="7"/>
      <c r="U3606" s="7"/>
      <c r="V3606" s="7"/>
      <c r="W3606" s="7"/>
      <c r="X3606" s="7"/>
      <c r="Y3606" s="7"/>
    </row>
    <row r="3607" spans="1:25" ht="13" x14ac:dyDescent="0.15">
      <c r="A3607" s="7"/>
      <c r="B3607" s="7"/>
      <c r="C3607" s="7"/>
      <c r="D3607" s="8"/>
      <c r="E3607" s="7"/>
      <c r="F3607" s="7"/>
      <c r="G3607" s="7"/>
      <c r="H3607" s="7"/>
      <c r="I3607" s="7"/>
      <c r="J3607" s="7"/>
      <c r="K3607" s="7"/>
      <c r="L3607" s="7"/>
      <c r="M3607" s="7"/>
      <c r="N3607" s="7"/>
      <c r="O3607" s="7"/>
      <c r="P3607" s="7"/>
      <c r="Q3607" s="7"/>
      <c r="R3607" s="7"/>
      <c r="S3607" s="7"/>
      <c r="T3607" s="7"/>
      <c r="U3607" s="7"/>
      <c r="V3607" s="7"/>
      <c r="W3607" s="7"/>
      <c r="X3607" s="7"/>
      <c r="Y3607" s="7"/>
    </row>
    <row r="3608" spans="1:25" ht="13" x14ac:dyDescent="0.15">
      <c r="A3608" s="7"/>
      <c r="B3608" s="7"/>
      <c r="C3608" s="7"/>
      <c r="D3608" s="8"/>
      <c r="E3608" s="7"/>
      <c r="F3608" s="7"/>
      <c r="G3608" s="7"/>
      <c r="H3608" s="7"/>
      <c r="I3608" s="7"/>
      <c r="J3608" s="7"/>
      <c r="K3608" s="7"/>
      <c r="L3608" s="7"/>
      <c r="M3608" s="7"/>
      <c r="N3608" s="7"/>
      <c r="O3608" s="7"/>
      <c r="P3608" s="7"/>
      <c r="Q3608" s="7"/>
      <c r="R3608" s="7"/>
      <c r="S3608" s="7"/>
      <c r="T3608" s="7"/>
      <c r="U3608" s="7"/>
      <c r="V3608" s="7"/>
      <c r="W3608" s="7"/>
      <c r="X3608" s="7"/>
      <c r="Y3608" s="7"/>
    </row>
    <row r="3609" spans="1:25" ht="13" x14ac:dyDescent="0.15">
      <c r="A3609" s="7"/>
      <c r="B3609" s="7"/>
      <c r="C3609" s="7"/>
      <c r="D3609" s="8"/>
      <c r="E3609" s="7"/>
      <c r="F3609" s="7"/>
      <c r="G3609" s="7"/>
      <c r="H3609" s="7"/>
      <c r="I3609" s="7"/>
      <c r="J3609" s="7"/>
      <c r="K3609" s="7"/>
      <c r="L3609" s="7"/>
      <c r="M3609" s="7"/>
      <c r="N3609" s="7"/>
      <c r="O3609" s="7"/>
      <c r="P3609" s="7"/>
      <c r="Q3609" s="7"/>
      <c r="R3609" s="7"/>
      <c r="S3609" s="7"/>
      <c r="T3609" s="7"/>
      <c r="U3609" s="7"/>
      <c r="V3609" s="7"/>
      <c r="W3609" s="7"/>
      <c r="X3609" s="7"/>
      <c r="Y3609" s="7"/>
    </row>
    <row r="3610" spans="1:25" ht="13" x14ac:dyDescent="0.15">
      <c r="A3610" s="7"/>
      <c r="B3610" s="7"/>
      <c r="C3610" s="7"/>
      <c r="D3610" s="8"/>
      <c r="E3610" s="7"/>
      <c r="F3610" s="7"/>
      <c r="G3610" s="7"/>
      <c r="H3610" s="7"/>
      <c r="I3610" s="7"/>
      <c r="J3610" s="7"/>
      <c r="K3610" s="7"/>
      <c r="L3610" s="7"/>
      <c r="M3610" s="7"/>
      <c r="N3610" s="7"/>
      <c r="O3610" s="7"/>
      <c r="P3610" s="7"/>
      <c r="Q3610" s="7"/>
      <c r="R3610" s="7"/>
      <c r="S3610" s="7"/>
      <c r="T3610" s="7"/>
      <c r="U3610" s="7"/>
      <c r="V3610" s="7"/>
      <c r="W3610" s="7"/>
      <c r="X3610" s="7"/>
      <c r="Y3610" s="7"/>
    </row>
    <row r="3611" spans="1:25" ht="13" x14ac:dyDescent="0.15">
      <c r="A3611" s="7"/>
      <c r="B3611" s="7"/>
      <c r="C3611" s="7"/>
      <c r="D3611" s="8"/>
      <c r="E3611" s="7"/>
      <c r="F3611" s="7"/>
      <c r="G3611" s="7"/>
      <c r="H3611" s="7"/>
      <c r="I3611" s="7"/>
      <c r="J3611" s="7"/>
      <c r="K3611" s="7"/>
      <c r="L3611" s="7"/>
      <c r="M3611" s="7"/>
      <c r="N3611" s="7"/>
      <c r="O3611" s="7"/>
      <c r="P3611" s="7"/>
      <c r="Q3611" s="7"/>
      <c r="R3611" s="7"/>
      <c r="S3611" s="7"/>
      <c r="T3611" s="7"/>
      <c r="U3611" s="7"/>
      <c r="V3611" s="7"/>
      <c r="W3611" s="7"/>
      <c r="X3611" s="7"/>
      <c r="Y3611" s="7"/>
    </row>
    <row r="3612" spans="1:25" ht="13" x14ac:dyDescent="0.15">
      <c r="A3612" s="7"/>
      <c r="B3612" s="7"/>
      <c r="C3612" s="7"/>
      <c r="D3612" s="8"/>
      <c r="E3612" s="7"/>
      <c r="F3612" s="7"/>
      <c r="G3612" s="7"/>
      <c r="H3612" s="7"/>
      <c r="I3612" s="7"/>
      <c r="J3612" s="7"/>
      <c r="K3612" s="7"/>
      <c r="L3612" s="7"/>
      <c r="M3612" s="7"/>
      <c r="N3612" s="7"/>
      <c r="O3612" s="7"/>
      <c r="P3612" s="7"/>
      <c r="Q3612" s="7"/>
      <c r="R3612" s="7"/>
      <c r="S3612" s="7"/>
      <c r="T3612" s="7"/>
      <c r="U3612" s="7"/>
      <c r="V3612" s="7"/>
      <c r="W3612" s="7"/>
      <c r="X3612" s="7"/>
      <c r="Y3612" s="7"/>
    </row>
    <row r="3613" spans="1:25" ht="13" x14ac:dyDescent="0.15">
      <c r="A3613" s="7"/>
      <c r="B3613" s="7"/>
      <c r="C3613" s="7"/>
      <c r="D3613" s="8"/>
      <c r="E3613" s="7"/>
      <c r="F3613" s="7"/>
      <c r="G3613" s="7"/>
      <c r="H3613" s="7"/>
      <c r="I3613" s="7"/>
      <c r="J3613" s="7"/>
      <c r="K3613" s="7"/>
      <c r="L3613" s="7"/>
      <c r="M3613" s="7"/>
      <c r="N3613" s="7"/>
      <c r="O3613" s="7"/>
      <c r="P3613" s="7"/>
      <c r="Q3613" s="7"/>
      <c r="R3613" s="7"/>
      <c r="S3613" s="7"/>
      <c r="T3613" s="7"/>
      <c r="U3613" s="7"/>
      <c r="V3613" s="7"/>
      <c r="W3613" s="7"/>
      <c r="X3613" s="7"/>
      <c r="Y3613" s="7"/>
    </row>
    <row r="3614" spans="1:25" ht="13" x14ac:dyDescent="0.15">
      <c r="A3614" s="7"/>
      <c r="B3614" s="7"/>
      <c r="C3614" s="7"/>
      <c r="D3614" s="8"/>
      <c r="E3614" s="7"/>
      <c r="F3614" s="7"/>
      <c r="G3614" s="7"/>
      <c r="H3614" s="7"/>
      <c r="I3614" s="7"/>
      <c r="J3614" s="7"/>
      <c r="K3614" s="7"/>
      <c r="L3614" s="7"/>
      <c r="M3614" s="7"/>
      <c r="N3614" s="7"/>
      <c r="O3614" s="7"/>
      <c r="P3614" s="7"/>
      <c r="Q3614" s="7"/>
      <c r="R3614" s="7"/>
      <c r="S3614" s="7"/>
      <c r="T3614" s="7"/>
      <c r="U3614" s="7"/>
      <c r="V3614" s="7"/>
      <c r="W3614" s="7"/>
      <c r="X3614" s="7"/>
      <c r="Y3614" s="7"/>
    </row>
    <row r="3615" spans="1:25" ht="13" x14ac:dyDescent="0.15">
      <c r="A3615" s="7"/>
      <c r="B3615" s="7"/>
      <c r="C3615" s="7"/>
      <c r="D3615" s="8"/>
      <c r="E3615" s="7"/>
      <c r="F3615" s="7"/>
      <c r="G3615" s="7"/>
      <c r="H3615" s="7"/>
      <c r="I3615" s="7"/>
      <c r="J3615" s="7"/>
      <c r="K3615" s="7"/>
      <c r="L3615" s="7"/>
      <c r="M3615" s="7"/>
      <c r="N3615" s="7"/>
      <c r="O3615" s="7"/>
      <c r="P3615" s="7"/>
      <c r="Q3615" s="7"/>
      <c r="R3615" s="7"/>
      <c r="S3615" s="7"/>
      <c r="T3615" s="7"/>
      <c r="U3615" s="7"/>
      <c r="V3615" s="7"/>
      <c r="W3615" s="7"/>
      <c r="X3615" s="7"/>
      <c r="Y3615" s="7"/>
    </row>
    <row r="3616" spans="1:25" ht="13" x14ac:dyDescent="0.15">
      <c r="A3616" s="7"/>
      <c r="B3616" s="7"/>
      <c r="C3616" s="7"/>
      <c r="D3616" s="8"/>
      <c r="E3616" s="7"/>
      <c r="F3616" s="7"/>
      <c r="G3616" s="7"/>
      <c r="H3616" s="7"/>
      <c r="I3616" s="7"/>
      <c r="J3616" s="7"/>
      <c r="K3616" s="7"/>
      <c r="L3616" s="7"/>
      <c r="M3616" s="7"/>
      <c r="N3616" s="7"/>
      <c r="O3616" s="7"/>
      <c r="P3616" s="7"/>
      <c r="Q3616" s="7"/>
      <c r="R3616" s="7"/>
      <c r="S3616" s="7"/>
      <c r="T3616" s="7"/>
      <c r="U3616" s="7"/>
      <c r="V3616" s="7"/>
      <c r="W3616" s="7"/>
      <c r="X3616" s="7"/>
      <c r="Y3616" s="7"/>
    </row>
    <row r="3617" spans="1:25" ht="13" x14ac:dyDescent="0.15">
      <c r="A3617" s="7"/>
      <c r="B3617" s="7"/>
      <c r="C3617" s="7"/>
      <c r="D3617" s="8"/>
      <c r="E3617" s="7"/>
      <c r="F3617" s="7"/>
      <c r="G3617" s="7"/>
      <c r="H3617" s="7"/>
      <c r="I3617" s="7"/>
      <c r="J3617" s="7"/>
      <c r="K3617" s="7"/>
      <c r="L3617" s="7"/>
      <c r="M3617" s="7"/>
      <c r="N3617" s="7"/>
      <c r="O3617" s="7"/>
      <c r="P3617" s="7"/>
      <c r="Q3617" s="7"/>
      <c r="R3617" s="7"/>
      <c r="S3617" s="7"/>
      <c r="T3617" s="7"/>
      <c r="U3617" s="7"/>
      <c r="V3617" s="7"/>
      <c r="W3617" s="7"/>
      <c r="X3617" s="7"/>
      <c r="Y3617" s="7"/>
    </row>
    <row r="3618" spans="1:25" ht="13" x14ac:dyDescent="0.15">
      <c r="A3618" s="7"/>
      <c r="B3618" s="7"/>
      <c r="C3618" s="7"/>
      <c r="D3618" s="8"/>
      <c r="E3618" s="7"/>
      <c r="F3618" s="7"/>
      <c r="G3618" s="7"/>
      <c r="H3618" s="7"/>
      <c r="I3618" s="7"/>
      <c r="J3618" s="7"/>
      <c r="K3618" s="7"/>
      <c r="L3618" s="7"/>
      <c r="M3618" s="7"/>
      <c r="N3618" s="7"/>
      <c r="O3618" s="7"/>
      <c r="P3618" s="7"/>
      <c r="Q3618" s="7"/>
      <c r="R3618" s="7"/>
      <c r="S3618" s="7"/>
      <c r="T3618" s="7"/>
      <c r="U3618" s="7"/>
      <c r="V3618" s="7"/>
      <c r="W3618" s="7"/>
      <c r="X3618" s="7"/>
      <c r="Y3618" s="7"/>
    </row>
    <row r="3619" spans="1:25" ht="13" x14ac:dyDescent="0.15">
      <c r="A3619" s="7"/>
      <c r="B3619" s="7"/>
      <c r="C3619" s="7"/>
      <c r="D3619" s="8"/>
      <c r="E3619" s="7"/>
      <c r="F3619" s="7"/>
      <c r="G3619" s="7"/>
      <c r="H3619" s="7"/>
      <c r="I3619" s="7"/>
      <c r="J3619" s="7"/>
      <c r="K3619" s="7"/>
      <c r="L3619" s="7"/>
      <c r="M3619" s="7"/>
      <c r="N3619" s="7"/>
      <c r="O3619" s="7"/>
      <c r="P3619" s="7"/>
      <c r="Q3619" s="7"/>
      <c r="R3619" s="7"/>
      <c r="S3619" s="7"/>
      <c r="T3619" s="7"/>
      <c r="U3619" s="7"/>
      <c r="V3619" s="7"/>
      <c r="W3619" s="7"/>
      <c r="X3619" s="7"/>
      <c r="Y3619" s="7"/>
    </row>
    <row r="3620" spans="1:25" ht="13" x14ac:dyDescent="0.15">
      <c r="A3620" s="7"/>
      <c r="B3620" s="7"/>
      <c r="C3620" s="7"/>
      <c r="D3620" s="8"/>
      <c r="E3620" s="7"/>
      <c r="F3620" s="7"/>
      <c r="G3620" s="7"/>
      <c r="H3620" s="7"/>
      <c r="I3620" s="7"/>
      <c r="J3620" s="7"/>
      <c r="K3620" s="7"/>
      <c r="L3620" s="7"/>
      <c r="M3620" s="7"/>
      <c r="N3620" s="7"/>
      <c r="O3620" s="7"/>
      <c r="P3620" s="7"/>
      <c r="Q3620" s="7"/>
      <c r="R3620" s="7"/>
      <c r="S3620" s="7"/>
      <c r="T3620" s="7"/>
      <c r="U3620" s="7"/>
      <c r="V3620" s="7"/>
      <c r="W3620" s="7"/>
      <c r="X3620" s="7"/>
      <c r="Y3620" s="7"/>
    </row>
    <row r="3621" spans="1:25" ht="13" x14ac:dyDescent="0.15">
      <c r="A3621" s="7"/>
      <c r="B3621" s="7"/>
      <c r="C3621" s="7"/>
      <c r="D3621" s="8"/>
      <c r="E3621" s="7"/>
      <c r="F3621" s="7"/>
      <c r="G3621" s="7"/>
      <c r="H3621" s="7"/>
      <c r="I3621" s="7"/>
      <c r="J3621" s="7"/>
      <c r="K3621" s="7"/>
      <c r="L3621" s="7"/>
      <c r="M3621" s="7"/>
      <c r="N3621" s="7"/>
      <c r="O3621" s="7"/>
      <c r="P3621" s="7"/>
      <c r="Q3621" s="7"/>
      <c r="R3621" s="7"/>
      <c r="S3621" s="7"/>
      <c r="T3621" s="7"/>
      <c r="U3621" s="7"/>
      <c r="V3621" s="7"/>
      <c r="W3621" s="7"/>
      <c r="X3621" s="7"/>
      <c r="Y3621" s="7"/>
    </row>
    <row r="3622" spans="1:25" ht="13" x14ac:dyDescent="0.15">
      <c r="A3622" s="7"/>
      <c r="B3622" s="7"/>
      <c r="C3622" s="7"/>
      <c r="D3622" s="8"/>
      <c r="E3622" s="7"/>
      <c r="F3622" s="7"/>
      <c r="G3622" s="7"/>
      <c r="H3622" s="7"/>
      <c r="I3622" s="7"/>
      <c r="J3622" s="7"/>
      <c r="K3622" s="7"/>
      <c r="L3622" s="7"/>
      <c r="M3622" s="7"/>
      <c r="N3622" s="7"/>
      <c r="O3622" s="7"/>
      <c r="P3622" s="7"/>
      <c r="Q3622" s="7"/>
      <c r="R3622" s="7"/>
      <c r="S3622" s="7"/>
      <c r="T3622" s="7"/>
      <c r="U3622" s="7"/>
      <c r="V3622" s="7"/>
      <c r="W3622" s="7"/>
      <c r="X3622" s="7"/>
      <c r="Y3622" s="7"/>
    </row>
    <row r="3623" spans="1:25" ht="13" x14ac:dyDescent="0.15">
      <c r="A3623" s="7"/>
      <c r="B3623" s="7"/>
      <c r="C3623" s="7"/>
      <c r="D3623" s="8"/>
      <c r="E3623" s="7"/>
      <c r="F3623" s="7"/>
      <c r="G3623" s="7"/>
      <c r="H3623" s="7"/>
      <c r="I3623" s="7"/>
      <c r="J3623" s="7"/>
      <c r="K3623" s="7"/>
      <c r="L3623" s="7"/>
      <c r="M3623" s="7"/>
      <c r="N3623" s="7"/>
      <c r="O3623" s="7"/>
      <c r="P3623" s="7"/>
      <c r="Q3623" s="7"/>
      <c r="R3623" s="7"/>
      <c r="S3623" s="7"/>
      <c r="T3623" s="7"/>
      <c r="U3623" s="7"/>
      <c r="V3623" s="7"/>
      <c r="W3623" s="7"/>
      <c r="X3623" s="7"/>
      <c r="Y3623" s="7"/>
    </row>
    <row r="3624" spans="1:25" ht="13" x14ac:dyDescent="0.15">
      <c r="A3624" s="7"/>
      <c r="B3624" s="7"/>
      <c r="C3624" s="7"/>
      <c r="D3624" s="8"/>
      <c r="E3624" s="7"/>
      <c r="F3624" s="7"/>
      <c r="G3624" s="7"/>
      <c r="H3624" s="7"/>
      <c r="I3624" s="7"/>
      <c r="J3624" s="7"/>
      <c r="K3624" s="7"/>
      <c r="L3624" s="7"/>
      <c r="M3624" s="7"/>
      <c r="N3624" s="7"/>
      <c r="O3624" s="7"/>
      <c r="P3624" s="7"/>
      <c r="Q3624" s="7"/>
      <c r="R3624" s="7"/>
      <c r="S3624" s="7"/>
      <c r="T3624" s="7"/>
      <c r="U3624" s="7"/>
      <c r="V3624" s="7"/>
      <c r="W3624" s="7"/>
      <c r="X3624" s="7"/>
      <c r="Y3624" s="7"/>
    </row>
    <row r="3625" spans="1:25" ht="13" x14ac:dyDescent="0.15">
      <c r="A3625" s="7"/>
      <c r="B3625" s="7"/>
      <c r="C3625" s="7"/>
      <c r="D3625" s="8"/>
      <c r="E3625" s="7"/>
      <c r="F3625" s="7"/>
      <c r="G3625" s="7"/>
      <c r="H3625" s="7"/>
      <c r="I3625" s="7"/>
      <c r="J3625" s="7"/>
      <c r="K3625" s="7"/>
      <c r="L3625" s="7"/>
      <c r="M3625" s="7"/>
      <c r="N3625" s="7"/>
      <c r="O3625" s="7"/>
      <c r="P3625" s="7"/>
      <c r="Q3625" s="7"/>
      <c r="R3625" s="7"/>
      <c r="S3625" s="7"/>
      <c r="T3625" s="7"/>
      <c r="U3625" s="7"/>
      <c r="V3625" s="7"/>
      <c r="W3625" s="7"/>
      <c r="X3625" s="7"/>
      <c r="Y3625" s="7"/>
    </row>
    <row r="3626" spans="1:25" ht="13" x14ac:dyDescent="0.15">
      <c r="A3626" s="7"/>
      <c r="B3626" s="7"/>
      <c r="C3626" s="7"/>
      <c r="D3626" s="8"/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7"/>
      <c r="P3626" s="7"/>
      <c r="Q3626" s="7"/>
      <c r="R3626" s="7"/>
      <c r="S3626" s="7"/>
      <c r="T3626" s="7"/>
      <c r="U3626" s="7"/>
      <c r="V3626" s="7"/>
      <c r="W3626" s="7"/>
      <c r="X3626" s="7"/>
      <c r="Y3626" s="7"/>
    </row>
    <row r="3627" spans="1:25" ht="13" x14ac:dyDescent="0.15">
      <c r="A3627" s="7"/>
      <c r="B3627" s="7"/>
      <c r="C3627" s="7"/>
      <c r="D3627" s="8"/>
      <c r="E3627" s="7"/>
      <c r="F3627" s="7"/>
      <c r="G3627" s="7"/>
      <c r="H3627" s="7"/>
      <c r="I3627" s="7"/>
      <c r="J3627" s="7"/>
      <c r="K3627" s="7"/>
      <c r="L3627" s="7"/>
      <c r="M3627" s="7"/>
      <c r="N3627" s="7"/>
      <c r="O3627" s="7"/>
      <c r="P3627" s="7"/>
      <c r="Q3627" s="7"/>
      <c r="R3627" s="7"/>
      <c r="S3627" s="7"/>
      <c r="T3627" s="7"/>
      <c r="U3627" s="7"/>
      <c r="V3627" s="7"/>
      <c r="W3627" s="7"/>
      <c r="X3627" s="7"/>
      <c r="Y3627" s="7"/>
    </row>
    <row r="3628" spans="1:25" ht="13" x14ac:dyDescent="0.15">
      <c r="A3628" s="7"/>
      <c r="B3628" s="7"/>
      <c r="C3628" s="7"/>
      <c r="D3628" s="8"/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7"/>
      <c r="P3628" s="7"/>
      <c r="Q3628" s="7"/>
      <c r="R3628" s="7"/>
      <c r="S3628" s="7"/>
      <c r="T3628" s="7"/>
      <c r="U3628" s="7"/>
      <c r="V3628" s="7"/>
      <c r="W3628" s="7"/>
      <c r="X3628" s="7"/>
      <c r="Y3628" s="7"/>
    </row>
    <row r="3629" spans="1:25" ht="13" x14ac:dyDescent="0.15">
      <c r="A3629" s="7"/>
      <c r="B3629" s="7"/>
      <c r="C3629" s="7"/>
      <c r="D3629" s="8"/>
      <c r="E3629" s="7"/>
      <c r="F3629" s="7"/>
      <c r="G3629" s="7"/>
      <c r="H3629" s="7"/>
      <c r="I3629" s="7"/>
      <c r="J3629" s="7"/>
      <c r="K3629" s="7"/>
      <c r="L3629" s="7"/>
      <c r="M3629" s="7"/>
      <c r="N3629" s="7"/>
      <c r="O3629" s="7"/>
      <c r="P3629" s="7"/>
      <c r="Q3629" s="7"/>
      <c r="R3629" s="7"/>
      <c r="S3629" s="7"/>
      <c r="T3629" s="7"/>
      <c r="U3629" s="7"/>
      <c r="V3629" s="7"/>
      <c r="W3629" s="7"/>
      <c r="X3629" s="7"/>
      <c r="Y3629" s="7"/>
    </row>
    <row r="3630" spans="1:25" ht="13" x14ac:dyDescent="0.15">
      <c r="A3630" s="7"/>
      <c r="B3630" s="7"/>
      <c r="C3630" s="7"/>
      <c r="D3630" s="8"/>
      <c r="E3630" s="7"/>
      <c r="F3630" s="7"/>
      <c r="G3630" s="7"/>
      <c r="H3630" s="7"/>
      <c r="I3630" s="7"/>
      <c r="J3630" s="7"/>
      <c r="K3630" s="7"/>
      <c r="L3630" s="7"/>
      <c r="M3630" s="7"/>
      <c r="N3630" s="7"/>
      <c r="O3630" s="7"/>
      <c r="P3630" s="7"/>
      <c r="Q3630" s="7"/>
      <c r="R3630" s="7"/>
      <c r="S3630" s="7"/>
      <c r="T3630" s="7"/>
      <c r="U3630" s="7"/>
      <c r="V3630" s="7"/>
      <c r="W3630" s="7"/>
      <c r="X3630" s="7"/>
      <c r="Y3630" s="7"/>
    </row>
    <row r="3631" spans="1:25" ht="13" x14ac:dyDescent="0.15">
      <c r="A3631" s="7"/>
      <c r="B3631" s="7"/>
      <c r="C3631" s="7"/>
      <c r="D3631" s="8"/>
      <c r="E3631" s="7"/>
      <c r="F3631" s="7"/>
      <c r="G3631" s="7"/>
      <c r="H3631" s="7"/>
      <c r="I3631" s="7"/>
      <c r="J3631" s="7"/>
      <c r="K3631" s="7"/>
      <c r="L3631" s="7"/>
      <c r="M3631" s="7"/>
      <c r="N3631" s="7"/>
      <c r="O3631" s="7"/>
      <c r="P3631" s="7"/>
      <c r="Q3631" s="7"/>
      <c r="R3631" s="7"/>
      <c r="S3631" s="7"/>
      <c r="T3631" s="7"/>
      <c r="U3631" s="7"/>
      <c r="V3631" s="7"/>
      <c r="W3631" s="7"/>
      <c r="X3631" s="7"/>
      <c r="Y3631" s="7"/>
    </row>
    <row r="3632" spans="1:25" ht="13" x14ac:dyDescent="0.15">
      <c r="A3632" s="7"/>
      <c r="B3632" s="7"/>
      <c r="C3632" s="7"/>
      <c r="D3632" s="8"/>
      <c r="E3632" s="7"/>
      <c r="F3632" s="7"/>
      <c r="G3632" s="7"/>
      <c r="H3632" s="7"/>
      <c r="I3632" s="7"/>
      <c r="J3632" s="7"/>
      <c r="K3632" s="7"/>
      <c r="L3632" s="7"/>
      <c r="M3632" s="7"/>
      <c r="N3632" s="7"/>
      <c r="O3632" s="7"/>
      <c r="P3632" s="7"/>
      <c r="Q3632" s="7"/>
      <c r="R3632" s="7"/>
      <c r="S3632" s="7"/>
      <c r="T3632" s="7"/>
      <c r="U3632" s="7"/>
      <c r="V3632" s="7"/>
      <c r="W3632" s="7"/>
      <c r="X3632" s="7"/>
      <c r="Y3632" s="7"/>
    </row>
    <row r="3633" spans="1:25" ht="13" x14ac:dyDescent="0.15">
      <c r="A3633" s="7"/>
      <c r="B3633" s="7"/>
      <c r="C3633" s="7"/>
      <c r="D3633" s="8"/>
      <c r="E3633" s="7"/>
      <c r="F3633" s="7"/>
      <c r="G3633" s="7"/>
      <c r="H3633" s="7"/>
      <c r="I3633" s="7"/>
      <c r="J3633" s="7"/>
      <c r="K3633" s="7"/>
      <c r="L3633" s="7"/>
      <c r="M3633" s="7"/>
      <c r="N3633" s="7"/>
      <c r="O3633" s="7"/>
      <c r="P3633" s="7"/>
      <c r="Q3633" s="7"/>
      <c r="R3633" s="7"/>
      <c r="S3633" s="7"/>
      <c r="T3633" s="7"/>
      <c r="U3633" s="7"/>
      <c r="V3633" s="7"/>
      <c r="W3633" s="7"/>
      <c r="X3633" s="7"/>
      <c r="Y3633" s="7"/>
    </row>
    <row r="3634" spans="1:25" ht="13" x14ac:dyDescent="0.15">
      <c r="A3634" s="7"/>
      <c r="B3634" s="7"/>
      <c r="C3634" s="7"/>
      <c r="D3634" s="8"/>
      <c r="E3634" s="7"/>
      <c r="F3634" s="7"/>
      <c r="G3634" s="7"/>
      <c r="H3634" s="7"/>
      <c r="I3634" s="7"/>
      <c r="J3634" s="7"/>
      <c r="K3634" s="7"/>
      <c r="L3634" s="7"/>
      <c r="M3634" s="7"/>
      <c r="N3634" s="7"/>
      <c r="O3634" s="7"/>
      <c r="P3634" s="7"/>
      <c r="Q3634" s="7"/>
      <c r="R3634" s="7"/>
      <c r="S3634" s="7"/>
      <c r="T3634" s="7"/>
      <c r="U3634" s="7"/>
      <c r="V3634" s="7"/>
      <c r="W3634" s="7"/>
      <c r="X3634" s="7"/>
      <c r="Y3634" s="7"/>
    </row>
    <row r="3635" spans="1:25" ht="13" x14ac:dyDescent="0.15">
      <c r="A3635" s="7"/>
      <c r="B3635" s="7"/>
      <c r="C3635" s="7"/>
      <c r="D3635" s="8"/>
      <c r="E3635" s="7"/>
      <c r="F3635" s="7"/>
      <c r="G3635" s="7"/>
      <c r="H3635" s="7"/>
      <c r="I3635" s="7"/>
      <c r="J3635" s="7"/>
      <c r="K3635" s="7"/>
      <c r="L3635" s="7"/>
      <c r="M3635" s="7"/>
      <c r="N3635" s="7"/>
      <c r="O3635" s="7"/>
      <c r="P3635" s="7"/>
      <c r="Q3635" s="7"/>
      <c r="R3635" s="7"/>
      <c r="S3635" s="7"/>
      <c r="T3635" s="7"/>
      <c r="U3635" s="7"/>
      <c r="V3635" s="7"/>
      <c r="W3635" s="7"/>
      <c r="X3635" s="7"/>
      <c r="Y3635" s="7"/>
    </row>
    <row r="3636" spans="1:25" ht="13" x14ac:dyDescent="0.15">
      <c r="A3636" s="7"/>
      <c r="B3636" s="7"/>
      <c r="C3636" s="7"/>
      <c r="D3636" s="8"/>
      <c r="E3636" s="7"/>
      <c r="F3636" s="7"/>
      <c r="G3636" s="7"/>
      <c r="H3636" s="7"/>
      <c r="I3636" s="7"/>
      <c r="J3636" s="7"/>
      <c r="K3636" s="7"/>
      <c r="L3636" s="7"/>
      <c r="M3636" s="7"/>
      <c r="N3636" s="7"/>
      <c r="O3636" s="7"/>
      <c r="P3636" s="7"/>
      <c r="Q3636" s="7"/>
      <c r="R3636" s="7"/>
      <c r="S3636" s="7"/>
      <c r="T3636" s="7"/>
      <c r="U3636" s="7"/>
      <c r="V3636" s="7"/>
      <c r="W3636" s="7"/>
      <c r="X3636" s="7"/>
      <c r="Y3636" s="7"/>
    </row>
    <row r="3637" spans="1:25" ht="13" x14ac:dyDescent="0.15">
      <c r="A3637" s="7"/>
      <c r="B3637" s="7"/>
      <c r="C3637" s="7"/>
      <c r="D3637" s="8"/>
      <c r="E3637" s="7"/>
      <c r="F3637" s="7"/>
      <c r="G3637" s="7"/>
      <c r="H3637" s="7"/>
      <c r="I3637" s="7"/>
      <c r="J3637" s="7"/>
      <c r="K3637" s="7"/>
      <c r="L3637" s="7"/>
      <c r="M3637" s="7"/>
      <c r="N3637" s="7"/>
      <c r="O3637" s="7"/>
      <c r="P3637" s="7"/>
      <c r="Q3637" s="7"/>
      <c r="R3637" s="7"/>
      <c r="S3637" s="7"/>
      <c r="T3637" s="7"/>
      <c r="U3637" s="7"/>
      <c r="V3637" s="7"/>
      <c r="W3637" s="7"/>
      <c r="X3637" s="7"/>
      <c r="Y3637" s="7"/>
    </row>
    <row r="3638" spans="1:25" ht="13" x14ac:dyDescent="0.15">
      <c r="A3638" s="7"/>
      <c r="B3638" s="7"/>
      <c r="C3638" s="7"/>
      <c r="D3638" s="8"/>
      <c r="E3638" s="7"/>
      <c r="F3638" s="7"/>
      <c r="G3638" s="7"/>
      <c r="H3638" s="7"/>
      <c r="I3638" s="7"/>
      <c r="J3638" s="7"/>
      <c r="K3638" s="7"/>
      <c r="L3638" s="7"/>
      <c r="M3638" s="7"/>
      <c r="N3638" s="7"/>
      <c r="O3638" s="7"/>
      <c r="P3638" s="7"/>
      <c r="Q3638" s="7"/>
      <c r="R3638" s="7"/>
      <c r="S3638" s="7"/>
      <c r="T3638" s="7"/>
      <c r="U3638" s="7"/>
      <c r="V3638" s="7"/>
      <c r="W3638" s="7"/>
      <c r="X3638" s="7"/>
      <c r="Y3638" s="7"/>
    </row>
    <row r="3639" spans="1:25" ht="13" x14ac:dyDescent="0.15">
      <c r="A3639" s="7"/>
      <c r="B3639" s="7"/>
      <c r="C3639" s="7"/>
      <c r="D3639" s="8"/>
      <c r="E3639" s="7"/>
      <c r="F3639" s="7"/>
      <c r="G3639" s="7"/>
      <c r="H3639" s="7"/>
      <c r="I3639" s="7"/>
      <c r="J3639" s="7"/>
      <c r="K3639" s="7"/>
      <c r="L3639" s="7"/>
      <c r="M3639" s="7"/>
      <c r="N3639" s="7"/>
      <c r="O3639" s="7"/>
      <c r="P3639" s="7"/>
      <c r="Q3639" s="7"/>
      <c r="R3639" s="7"/>
      <c r="S3639" s="7"/>
      <c r="T3639" s="7"/>
      <c r="U3639" s="7"/>
      <c r="V3639" s="7"/>
      <c r="W3639" s="7"/>
      <c r="X3639" s="7"/>
      <c r="Y3639" s="7"/>
    </row>
    <row r="3640" spans="1:25" ht="13" x14ac:dyDescent="0.15">
      <c r="A3640" s="7"/>
      <c r="B3640" s="7"/>
      <c r="C3640" s="7"/>
      <c r="D3640" s="8"/>
      <c r="E3640" s="7"/>
      <c r="F3640" s="7"/>
      <c r="G3640" s="7"/>
      <c r="H3640" s="7"/>
      <c r="I3640" s="7"/>
      <c r="J3640" s="7"/>
      <c r="K3640" s="7"/>
      <c r="L3640" s="7"/>
      <c r="M3640" s="7"/>
      <c r="N3640" s="7"/>
      <c r="O3640" s="7"/>
      <c r="P3640" s="7"/>
      <c r="Q3640" s="7"/>
      <c r="R3640" s="7"/>
      <c r="S3640" s="7"/>
      <c r="T3640" s="7"/>
      <c r="U3640" s="7"/>
      <c r="V3640" s="7"/>
      <c r="W3640" s="7"/>
      <c r="X3640" s="7"/>
      <c r="Y3640" s="7"/>
    </row>
    <row r="3641" spans="1:25" ht="13" x14ac:dyDescent="0.15">
      <c r="A3641" s="7"/>
      <c r="B3641" s="7"/>
      <c r="C3641" s="7"/>
      <c r="D3641" s="8"/>
      <c r="E3641" s="7"/>
      <c r="F3641" s="7"/>
      <c r="G3641" s="7"/>
      <c r="H3641" s="7"/>
      <c r="I3641" s="7"/>
      <c r="J3641" s="7"/>
      <c r="K3641" s="7"/>
      <c r="L3641" s="7"/>
      <c r="M3641" s="7"/>
      <c r="N3641" s="7"/>
      <c r="O3641" s="7"/>
      <c r="P3641" s="7"/>
      <c r="Q3641" s="7"/>
      <c r="R3641" s="7"/>
      <c r="S3641" s="7"/>
      <c r="T3641" s="7"/>
      <c r="U3641" s="7"/>
      <c r="V3641" s="7"/>
      <c r="W3641" s="7"/>
      <c r="X3641" s="7"/>
      <c r="Y3641" s="7"/>
    </row>
    <row r="3642" spans="1:25" ht="13" x14ac:dyDescent="0.15">
      <c r="A3642" s="7"/>
      <c r="B3642" s="7"/>
      <c r="C3642" s="7"/>
      <c r="D3642" s="8"/>
      <c r="E3642" s="7"/>
      <c r="F3642" s="7"/>
      <c r="G3642" s="7"/>
      <c r="H3642" s="7"/>
      <c r="I3642" s="7"/>
      <c r="J3642" s="7"/>
      <c r="K3642" s="7"/>
      <c r="L3642" s="7"/>
      <c r="M3642" s="7"/>
      <c r="N3642" s="7"/>
      <c r="O3642" s="7"/>
      <c r="P3642" s="7"/>
      <c r="Q3642" s="7"/>
      <c r="R3642" s="7"/>
      <c r="S3642" s="7"/>
      <c r="T3642" s="7"/>
      <c r="U3642" s="7"/>
      <c r="V3642" s="7"/>
      <c r="W3642" s="7"/>
      <c r="X3642" s="7"/>
      <c r="Y3642" s="7"/>
    </row>
    <row r="3643" spans="1:25" ht="13" x14ac:dyDescent="0.15">
      <c r="A3643" s="7"/>
      <c r="B3643" s="7"/>
      <c r="C3643" s="7"/>
      <c r="D3643" s="8"/>
      <c r="E3643" s="7"/>
      <c r="F3643" s="7"/>
      <c r="G3643" s="7"/>
      <c r="H3643" s="7"/>
      <c r="I3643" s="7"/>
      <c r="J3643" s="7"/>
      <c r="K3643" s="7"/>
      <c r="L3643" s="7"/>
      <c r="M3643" s="7"/>
      <c r="N3643" s="7"/>
      <c r="O3643" s="7"/>
      <c r="P3643" s="7"/>
      <c r="Q3643" s="7"/>
      <c r="R3643" s="7"/>
      <c r="S3643" s="7"/>
      <c r="T3643" s="7"/>
      <c r="U3643" s="7"/>
      <c r="V3643" s="7"/>
      <c r="W3643" s="7"/>
      <c r="X3643" s="7"/>
      <c r="Y3643" s="7"/>
    </row>
    <row r="3644" spans="1:25" ht="13" x14ac:dyDescent="0.15">
      <c r="A3644" s="7"/>
      <c r="B3644" s="7"/>
      <c r="C3644" s="7"/>
      <c r="D3644" s="8"/>
      <c r="E3644" s="7"/>
      <c r="F3644" s="7"/>
      <c r="G3644" s="7"/>
      <c r="H3644" s="7"/>
      <c r="I3644" s="7"/>
      <c r="J3644" s="7"/>
      <c r="K3644" s="7"/>
      <c r="L3644" s="7"/>
      <c r="M3644" s="7"/>
      <c r="N3644" s="7"/>
      <c r="O3644" s="7"/>
      <c r="P3644" s="7"/>
      <c r="Q3644" s="7"/>
      <c r="R3644" s="7"/>
      <c r="S3644" s="7"/>
      <c r="T3644" s="7"/>
      <c r="U3644" s="7"/>
      <c r="V3644" s="7"/>
      <c r="W3644" s="7"/>
      <c r="X3644" s="7"/>
      <c r="Y3644" s="7"/>
    </row>
    <row r="3645" spans="1:25" ht="13" x14ac:dyDescent="0.15">
      <c r="A3645" s="7"/>
      <c r="B3645" s="7"/>
      <c r="C3645" s="7"/>
      <c r="D3645" s="8"/>
      <c r="E3645" s="7"/>
      <c r="F3645" s="7"/>
      <c r="G3645" s="7"/>
      <c r="H3645" s="7"/>
      <c r="I3645" s="7"/>
      <c r="J3645" s="7"/>
      <c r="K3645" s="7"/>
      <c r="L3645" s="7"/>
      <c r="M3645" s="7"/>
      <c r="N3645" s="7"/>
      <c r="O3645" s="7"/>
      <c r="P3645" s="7"/>
      <c r="Q3645" s="7"/>
      <c r="R3645" s="7"/>
      <c r="S3645" s="7"/>
      <c r="T3645" s="7"/>
      <c r="U3645" s="7"/>
      <c r="V3645" s="7"/>
      <c r="W3645" s="7"/>
      <c r="X3645" s="7"/>
      <c r="Y3645" s="7"/>
    </row>
    <row r="3646" spans="1:25" ht="13" x14ac:dyDescent="0.15">
      <c r="A3646" s="7"/>
      <c r="B3646" s="7"/>
      <c r="C3646" s="7"/>
      <c r="D3646" s="8"/>
      <c r="E3646" s="7"/>
      <c r="F3646" s="7"/>
      <c r="G3646" s="7"/>
      <c r="H3646" s="7"/>
      <c r="I3646" s="7"/>
      <c r="J3646" s="7"/>
      <c r="K3646" s="7"/>
      <c r="L3646" s="7"/>
      <c r="M3646" s="7"/>
      <c r="N3646" s="7"/>
      <c r="O3646" s="7"/>
      <c r="P3646" s="7"/>
      <c r="Q3646" s="7"/>
      <c r="R3646" s="7"/>
      <c r="S3646" s="7"/>
      <c r="T3646" s="7"/>
      <c r="U3646" s="7"/>
      <c r="V3646" s="7"/>
      <c r="W3646" s="7"/>
      <c r="X3646" s="7"/>
      <c r="Y3646" s="7"/>
    </row>
    <row r="3647" spans="1:25" ht="13" x14ac:dyDescent="0.15">
      <c r="A3647" s="7"/>
      <c r="B3647" s="7"/>
      <c r="C3647" s="7"/>
      <c r="D3647" s="8"/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7"/>
      <c r="P3647" s="7"/>
      <c r="Q3647" s="7"/>
      <c r="R3647" s="7"/>
      <c r="S3647" s="7"/>
      <c r="T3647" s="7"/>
      <c r="U3647" s="7"/>
      <c r="V3647" s="7"/>
      <c r="W3647" s="7"/>
      <c r="X3647" s="7"/>
      <c r="Y3647" s="7"/>
    </row>
    <row r="3648" spans="1:25" ht="13" x14ac:dyDescent="0.15">
      <c r="A3648" s="7"/>
      <c r="B3648" s="7"/>
      <c r="C3648" s="7"/>
      <c r="D3648" s="8"/>
      <c r="E3648" s="7"/>
      <c r="F3648" s="7"/>
      <c r="G3648" s="7"/>
      <c r="H3648" s="7"/>
      <c r="I3648" s="7"/>
      <c r="J3648" s="7"/>
      <c r="K3648" s="7"/>
      <c r="L3648" s="7"/>
      <c r="M3648" s="7"/>
      <c r="N3648" s="7"/>
      <c r="O3648" s="7"/>
      <c r="P3648" s="7"/>
      <c r="Q3648" s="7"/>
      <c r="R3648" s="7"/>
      <c r="S3648" s="7"/>
      <c r="T3648" s="7"/>
      <c r="U3648" s="7"/>
      <c r="V3648" s="7"/>
      <c r="W3648" s="7"/>
      <c r="X3648" s="7"/>
      <c r="Y3648" s="7"/>
    </row>
    <row r="3649" spans="1:25" ht="13" x14ac:dyDescent="0.15">
      <c r="A3649" s="7"/>
      <c r="B3649" s="7"/>
      <c r="C3649" s="7"/>
      <c r="D3649" s="8"/>
      <c r="E3649" s="7"/>
      <c r="F3649" s="7"/>
      <c r="G3649" s="7"/>
      <c r="H3649" s="7"/>
      <c r="I3649" s="7"/>
      <c r="J3649" s="7"/>
      <c r="K3649" s="7"/>
      <c r="L3649" s="7"/>
      <c r="M3649" s="7"/>
      <c r="N3649" s="7"/>
      <c r="O3649" s="7"/>
      <c r="P3649" s="7"/>
      <c r="Q3649" s="7"/>
      <c r="R3649" s="7"/>
      <c r="S3649" s="7"/>
      <c r="T3649" s="7"/>
      <c r="U3649" s="7"/>
      <c r="V3649" s="7"/>
      <c r="W3649" s="7"/>
      <c r="X3649" s="7"/>
      <c r="Y3649" s="7"/>
    </row>
    <row r="3650" spans="1:25" ht="13" x14ac:dyDescent="0.15">
      <c r="A3650" s="7"/>
      <c r="B3650" s="7"/>
      <c r="C3650" s="7"/>
      <c r="D3650" s="8"/>
      <c r="E3650" s="7"/>
      <c r="F3650" s="7"/>
      <c r="G3650" s="7"/>
      <c r="H3650" s="7"/>
      <c r="I3650" s="7"/>
      <c r="J3650" s="7"/>
      <c r="K3650" s="7"/>
      <c r="L3650" s="7"/>
      <c r="M3650" s="7"/>
      <c r="N3650" s="7"/>
      <c r="O3650" s="7"/>
      <c r="P3650" s="7"/>
      <c r="Q3650" s="7"/>
      <c r="R3650" s="7"/>
      <c r="S3650" s="7"/>
      <c r="T3650" s="7"/>
      <c r="U3650" s="7"/>
      <c r="V3650" s="7"/>
      <c r="W3650" s="7"/>
      <c r="X3650" s="7"/>
      <c r="Y3650" s="7"/>
    </row>
    <row r="3651" spans="1:25" ht="13" x14ac:dyDescent="0.15">
      <c r="A3651" s="7"/>
      <c r="B3651" s="7"/>
      <c r="C3651" s="7"/>
      <c r="D3651" s="8"/>
      <c r="E3651" s="7"/>
      <c r="F3651" s="7"/>
      <c r="G3651" s="7"/>
      <c r="H3651" s="7"/>
      <c r="I3651" s="7"/>
      <c r="J3651" s="7"/>
      <c r="K3651" s="7"/>
      <c r="L3651" s="7"/>
      <c r="M3651" s="7"/>
      <c r="N3651" s="7"/>
      <c r="O3651" s="7"/>
      <c r="P3651" s="7"/>
      <c r="Q3651" s="7"/>
      <c r="R3651" s="7"/>
      <c r="S3651" s="7"/>
      <c r="T3651" s="7"/>
      <c r="U3651" s="7"/>
      <c r="V3651" s="7"/>
      <c r="W3651" s="7"/>
      <c r="X3651" s="7"/>
      <c r="Y3651" s="7"/>
    </row>
    <row r="3652" spans="1:25" ht="13" x14ac:dyDescent="0.15">
      <c r="A3652" s="7"/>
      <c r="B3652" s="7"/>
      <c r="C3652" s="7"/>
      <c r="D3652" s="8"/>
      <c r="E3652" s="7"/>
      <c r="F3652" s="7"/>
      <c r="G3652" s="7"/>
      <c r="H3652" s="7"/>
      <c r="I3652" s="7"/>
      <c r="J3652" s="7"/>
      <c r="K3652" s="7"/>
      <c r="L3652" s="7"/>
      <c r="M3652" s="7"/>
      <c r="N3652" s="7"/>
      <c r="O3652" s="7"/>
      <c r="P3652" s="7"/>
      <c r="Q3652" s="7"/>
      <c r="R3652" s="7"/>
      <c r="S3652" s="7"/>
      <c r="T3652" s="7"/>
      <c r="U3652" s="7"/>
      <c r="V3652" s="7"/>
      <c r="W3652" s="7"/>
      <c r="X3652" s="7"/>
      <c r="Y3652" s="7"/>
    </row>
    <row r="3653" spans="1:25" ht="13" x14ac:dyDescent="0.15">
      <c r="A3653" s="7"/>
      <c r="B3653" s="7"/>
      <c r="C3653" s="7"/>
      <c r="D3653" s="8"/>
      <c r="E3653" s="7"/>
      <c r="F3653" s="7"/>
      <c r="G3653" s="7"/>
      <c r="H3653" s="7"/>
      <c r="I3653" s="7"/>
      <c r="J3653" s="7"/>
      <c r="K3653" s="7"/>
      <c r="L3653" s="7"/>
      <c r="M3653" s="7"/>
      <c r="N3653" s="7"/>
      <c r="O3653" s="7"/>
      <c r="P3653" s="7"/>
      <c r="Q3653" s="7"/>
      <c r="R3653" s="7"/>
      <c r="S3653" s="7"/>
      <c r="T3653" s="7"/>
      <c r="U3653" s="7"/>
      <c r="V3653" s="7"/>
      <c r="W3653" s="7"/>
      <c r="X3653" s="7"/>
      <c r="Y3653" s="7"/>
    </row>
    <row r="3654" spans="1:25" ht="13" x14ac:dyDescent="0.15">
      <c r="A3654" s="7"/>
      <c r="B3654" s="7"/>
      <c r="C3654" s="7"/>
      <c r="D3654" s="8"/>
      <c r="E3654" s="7"/>
      <c r="F3654" s="7"/>
      <c r="G3654" s="7"/>
      <c r="H3654" s="7"/>
      <c r="I3654" s="7"/>
      <c r="J3654" s="7"/>
      <c r="K3654" s="7"/>
      <c r="L3654" s="7"/>
      <c r="M3654" s="7"/>
      <c r="N3654" s="7"/>
      <c r="O3654" s="7"/>
      <c r="P3654" s="7"/>
      <c r="Q3654" s="7"/>
      <c r="R3654" s="7"/>
      <c r="S3654" s="7"/>
      <c r="T3654" s="7"/>
      <c r="U3654" s="7"/>
      <c r="V3654" s="7"/>
      <c r="W3654" s="7"/>
      <c r="X3654" s="7"/>
      <c r="Y3654" s="7"/>
    </row>
    <row r="3655" spans="1:25" ht="13" x14ac:dyDescent="0.15">
      <c r="A3655" s="7"/>
      <c r="B3655" s="7"/>
      <c r="C3655" s="7"/>
      <c r="D3655" s="8"/>
      <c r="E3655" s="7"/>
      <c r="F3655" s="7"/>
      <c r="G3655" s="7"/>
      <c r="H3655" s="7"/>
      <c r="I3655" s="7"/>
      <c r="J3655" s="7"/>
      <c r="K3655" s="7"/>
      <c r="L3655" s="7"/>
      <c r="M3655" s="7"/>
      <c r="N3655" s="7"/>
      <c r="O3655" s="7"/>
      <c r="P3655" s="7"/>
      <c r="Q3655" s="7"/>
      <c r="R3655" s="7"/>
      <c r="S3655" s="7"/>
      <c r="T3655" s="7"/>
      <c r="U3655" s="7"/>
      <c r="V3655" s="7"/>
      <c r="W3655" s="7"/>
      <c r="X3655" s="7"/>
      <c r="Y3655" s="7"/>
    </row>
    <row r="3656" spans="1:25" ht="13" x14ac:dyDescent="0.15">
      <c r="A3656" s="7"/>
      <c r="B3656" s="7"/>
      <c r="C3656" s="7"/>
      <c r="D3656" s="8"/>
      <c r="E3656" s="7"/>
      <c r="F3656" s="7"/>
      <c r="G3656" s="7"/>
      <c r="H3656" s="7"/>
      <c r="I3656" s="7"/>
      <c r="J3656" s="7"/>
      <c r="K3656" s="7"/>
      <c r="L3656" s="7"/>
      <c r="M3656" s="7"/>
      <c r="N3656" s="7"/>
      <c r="O3656" s="7"/>
      <c r="P3656" s="7"/>
      <c r="Q3656" s="7"/>
      <c r="R3656" s="7"/>
      <c r="S3656" s="7"/>
      <c r="T3656" s="7"/>
      <c r="U3656" s="7"/>
      <c r="V3656" s="7"/>
      <c r="W3656" s="7"/>
      <c r="X3656" s="7"/>
      <c r="Y3656" s="7"/>
    </row>
    <row r="3657" spans="1:25" ht="13" x14ac:dyDescent="0.15">
      <c r="A3657" s="7"/>
      <c r="B3657" s="7"/>
      <c r="C3657" s="7"/>
      <c r="D3657" s="8"/>
      <c r="E3657" s="7"/>
      <c r="F3657" s="7"/>
      <c r="G3657" s="7"/>
      <c r="H3657" s="7"/>
      <c r="I3657" s="7"/>
      <c r="J3657" s="7"/>
      <c r="K3657" s="7"/>
      <c r="L3657" s="7"/>
      <c r="M3657" s="7"/>
      <c r="N3657" s="7"/>
      <c r="O3657" s="7"/>
      <c r="P3657" s="7"/>
      <c r="Q3657" s="7"/>
      <c r="R3657" s="7"/>
      <c r="S3657" s="7"/>
      <c r="T3657" s="7"/>
      <c r="U3657" s="7"/>
      <c r="V3657" s="7"/>
      <c r="W3657" s="7"/>
      <c r="X3657" s="7"/>
      <c r="Y3657" s="7"/>
    </row>
    <row r="3658" spans="1:25" ht="13" x14ac:dyDescent="0.15">
      <c r="A3658" s="7"/>
      <c r="B3658" s="7"/>
      <c r="C3658" s="7"/>
      <c r="D3658" s="8"/>
      <c r="E3658" s="7"/>
      <c r="F3658" s="7"/>
      <c r="G3658" s="7"/>
      <c r="H3658" s="7"/>
      <c r="I3658" s="7"/>
      <c r="J3658" s="7"/>
      <c r="K3658" s="7"/>
      <c r="L3658" s="7"/>
      <c r="M3658" s="7"/>
      <c r="N3658" s="7"/>
      <c r="O3658" s="7"/>
      <c r="P3658" s="7"/>
      <c r="Q3658" s="7"/>
      <c r="R3658" s="7"/>
      <c r="S3658" s="7"/>
      <c r="T3658" s="7"/>
      <c r="U3658" s="7"/>
      <c r="V3658" s="7"/>
      <c r="W3658" s="7"/>
      <c r="X3658" s="7"/>
      <c r="Y3658" s="7"/>
    </row>
    <row r="3659" spans="1:25" ht="13" x14ac:dyDescent="0.15">
      <c r="A3659" s="7"/>
      <c r="B3659" s="7"/>
      <c r="C3659" s="7"/>
      <c r="D3659" s="8"/>
      <c r="E3659" s="7"/>
      <c r="F3659" s="7"/>
      <c r="G3659" s="7"/>
      <c r="H3659" s="7"/>
      <c r="I3659" s="7"/>
      <c r="J3659" s="7"/>
      <c r="K3659" s="7"/>
      <c r="L3659" s="7"/>
      <c r="M3659" s="7"/>
      <c r="N3659" s="7"/>
      <c r="O3659" s="7"/>
      <c r="P3659" s="7"/>
      <c r="Q3659" s="7"/>
      <c r="R3659" s="7"/>
      <c r="S3659" s="7"/>
      <c r="T3659" s="7"/>
      <c r="U3659" s="7"/>
      <c r="V3659" s="7"/>
      <c r="W3659" s="7"/>
      <c r="X3659" s="7"/>
      <c r="Y3659" s="7"/>
    </row>
    <row r="3660" spans="1:25" ht="13" x14ac:dyDescent="0.15">
      <c r="A3660" s="7"/>
      <c r="B3660" s="7"/>
      <c r="C3660" s="7"/>
      <c r="D3660" s="8"/>
      <c r="E3660" s="7"/>
      <c r="F3660" s="7"/>
      <c r="G3660" s="7"/>
      <c r="H3660" s="7"/>
      <c r="I3660" s="7"/>
      <c r="J3660" s="7"/>
      <c r="K3660" s="7"/>
      <c r="L3660" s="7"/>
      <c r="M3660" s="7"/>
      <c r="N3660" s="7"/>
      <c r="O3660" s="7"/>
      <c r="P3660" s="7"/>
      <c r="Q3660" s="7"/>
      <c r="R3660" s="7"/>
      <c r="S3660" s="7"/>
      <c r="T3660" s="7"/>
      <c r="U3660" s="7"/>
      <c r="V3660" s="7"/>
      <c r="W3660" s="7"/>
      <c r="X3660" s="7"/>
      <c r="Y3660" s="7"/>
    </row>
    <row r="3661" spans="1:25" ht="13" x14ac:dyDescent="0.15">
      <c r="A3661" s="7"/>
      <c r="B3661" s="7"/>
      <c r="C3661" s="7"/>
      <c r="D3661" s="8"/>
      <c r="E3661" s="7"/>
      <c r="F3661" s="7"/>
      <c r="G3661" s="7"/>
      <c r="H3661" s="7"/>
      <c r="I3661" s="7"/>
      <c r="J3661" s="7"/>
      <c r="K3661" s="7"/>
      <c r="L3661" s="7"/>
      <c r="M3661" s="7"/>
      <c r="N3661" s="7"/>
      <c r="O3661" s="7"/>
      <c r="P3661" s="7"/>
      <c r="Q3661" s="7"/>
      <c r="R3661" s="7"/>
      <c r="S3661" s="7"/>
      <c r="T3661" s="7"/>
      <c r="U3661" s="7"/>
      <c r="V3661" s="7"/>
      <c r="W3661" s="7"/>
      <c r="X3661" s="7"/>
      <c r="Y3661" s="7"/>
    </row>
    <row r="3662" spans="1:25" ht="13" x14ac:dyDescent="0.15">
      <c r="A3662" s="7"/>
      <c r="B3662" s="7"/>
      <c r="C3662" s="7"/>
      <c r="D3662" s="8"/>
      <c r="E3662" s="7"/>
      <c r="F3662" s="7"/>
      <c r="G3662" s="7"/>
      <c r="H3662" s="7"/>
      <c r="I3662" s="7"/>
      <c r="J3662" s="7"/>
      <c r="K3662" s="7"/>
      <c r="L3662" s="7"/>
      <c r="M3662" s="7"/>
      <c r="N3662" s="7"/>
      <c r="O3662" s="7"/>
      <c r="P3662" s="7"/>
      <c r="Q3662" s="7"/>
      <c r="R3662" s="7"/>
      <c r="S3662" s="7"/>
      <c r="T3662" s="7"/>
      <c r="U3662" s="7"/>
      <c r="V3662" s="7"/>
      <c r="W3662" s="7"/>
      <c r="X3662" s="7"/>
      <c r="Y3662" s="7"/>
    </row>
    <row r="3663" spans="1:25" ht="13" x14ac:dyDescent="0.15">
      <c r="A3663" s="7"/>
      <c r="B3663" s="7"/>
      <c r="C3663" s="7"/>
      <c r="D3663" s="8"/>
      <c r="E3663" s="7"/>
      <c r="F3663" s="7"/>
      <c r="G3663" s="7"/>
      <c r="H3663" s="7"/>
      <c r="I3663" s="7"/>
      <c r="J3663" s="7"/>
      <c r="K3663" s="7"/>
      <c r="L3663" s="7"/>
      <c r="M3663" s="7"/>
      <c r="N3663" s="7"/>
      <c r="O3663" s="7"/>
      <c r="P3663" s="7"/>
      <c r="Q3663" s="7"/>
      <c r="R3663" s="7"/>
      <c r="S3663" s="7"/>
      <c r="T3663" s="7"/>
      <c r="U3663" s="7"/>
      <c r="V3663" s="7"/>
      <c r="W3663" s="7"/>
      <c r="X3663" s="7"/>
      <c r="Y3663" s="7"/>
    </row>
    <row r="3664" spans="1:25" ht="13" x14ac:dyDescent="0.15">
      <c r="A3664" s="7"/>
      <c r="B3664" s="7"/>
      <c r="C3664" s="7"/>
      <c r="D3664" s="8"/>
      <c r="E3664" s="7"/>
      <c r="F3664" s="7"/>
      <c r="G3664" s="7"/>
      <c r="H3664" s="7"/>
      <c r="I3664" s="7"/>
      <c r="J3664" s="7"/>
      <c r="K3664" s="7"/>
      <c r="L3664" s="7"/>
      <c r="M3664" s="7"/>
      <c r="N3664" s="7"/>
      <c r="O3664" s="7"/>
      <c r="P3664" s="7"/>
      <c r="Q3664" s="7"/>
      <c r="R3664" s="7"/>
      <c r="S3664" s="7"/>
      <c r="T3664" s="7"/>
      <c r="U3664" s="7"/>
      <c r="V3664" s="7"/>
      <c r="W3664" s="7"/>
      <c r="X3664" s="7"/>
      <c r="Y3664" s="7"/>
    </row>
    <row r="3665" spans="1:25" ht="13" x14ac:dyDescent="0.15">
      <c r="A3665" s="7"/>
      <c r="B3665" s="7"/>
      <c r="C3665" s="7"/>
      <c r="D3665" s="8"/>
      <c r="E3665" s="7"/>
      <c r="F3665" s="7"/>
      <c r="G3665" s="7"/>
      <c r="H3665" s="7"/>
      <c r="I3665" s="7"/>
      <c r="J3665" s="7"/>
      <c r="K3665" s="7"/>
      <c r="L3665" s="7"/>
      <c r="M3665" s="7"/>
      <c r="N3665" s="7"/>
      <c r="O3665" s="7"/>
      <c r="P3665" s="7"/>
      <c r="Q3665" s="7"/>
      <c r="R3665" s="7"/>
      <c r="S3665" s="7"/>
      <c r="T3665" s="7"/>
      <c r="U3665" s="7"/>
      <c r="V3665" s="7"/>
      <c r="W3665" s="7"/>
      <c r="X3665" s="7"/>
      <c r="Y3665" s="7"/>
    </row>
    <row r="3666" spans="1:25" ht="13" x14ac:dyDescent="0.15">
      <c r="A3666" s="7"/>
      <c r="B3666" s="7"/>
      <c r="C3666" s="7"/>
      <c r="D3666" s="8"/>
      <c r="E3666" s="7"/>
      <c r="F3666" s="7"/>
      <c r="G3666" s="7"/>
      <c r="H3666" s="7"/>
      <c r="I3666" s="7"/>
      <c r="J3666" s="7"/>
      <c r="K3666" s="7"/>
      <c r="L3666" s="7"/>
      <c r="M3666" s="7"/>
      <c r="N3666" s="7"/>
      <c r="O3666" s="7"/>
      <c r="P3666" s="7"/>
      <c r="Q3666" s="7"/>
      <c r="R3666" s="7"/>
      <c r="S3666" s="7"/>
      <c r="T3666" s="7"/>
      <c r="U3666" s="7"/>
      <c r="V3666" s="7"/>
      <c r="W3666" s="7"/>
      <c r="X3666" s="7"/>
      <c r="Y3666" s="7"/>
    </row>
    <row r="3667" spans="1:25" ht="13" x14ac:dyDescent="0.15">
      <c r="A3667" s="7"/>
      <c r="B3667" s="7"/>
      <c r="C3667" s="7"/>
      <c r="D3667" s="8"/>
      <c r="E3667" s="7"/>
      <c r="F3667" s="7"/>
      <c r="G3667" s="7"/>
      <c r="H3667" s="7"/>
      <c r="I3667" s="7"/>
      <c r="J3667" s="7"/>
      <c r="K3667" s="7"/>
      <c r="L3667" s="7"/>
      <c r="M3667" s="7"/>
      <c r="N3667" s="7"/>
      <c r="O3667" s="7"/>
      <c r="P3667" s="7"/>
      <c r="Q3667" s="7"/>
      <c r="R3667" s="7"/>
      <c r="S3667" s="7"/>
      <c r="T3667" s="7"/>
      <c r="U3667" s="7"/>
      <c r="V3667" s="7"/>
      <c r="W3667" s="7"/>
      <c r="X3667" s="7"/>
      <c r="Y3667" s="7"/>
    </row>
    <row r="3668" spans="1:25" ht="13" x14ac:dyDescent="0.15">
      <c r="A3668" s="7"/>
      <c r="B3668" s="7"/>
      <c r="C3668" s="7"/>
      <c r="D3668" s="8"/>
      <c r="E3668" s="7"/>
      <c r="F3668" s="7"/>
      <c r="G3668" s="7"/>
      <c r="H3668" s="7"/>
      <c r="I3668" s="7"/>
      <c r="J3668" s="7"/>
      <c r="K3668" s="7"/>
      <c r="L3668" s="7"/>
      <c r="M3668" s="7"/>
      <c r="N3668" s="7"/>
      <c r="O3668" s="7"/>
      <c r="P3668" s="7"/>
      <c r="Q3668" s="7"/>
      <c r="R3668" s="7"/>
      <c r="S3668" s="7"/>
      <c r="T3668" s="7"/>
      <c r="U3668" s="7"/>
      <c r="V3668" s="7"/>
      <c r="W3668" s="7"/>
      <c r="X3668" s="7"/>
      <c r="Y3668" s="7"/>
    </row>
    <row r="3669" spans="1:25" ht="13" x14ac:dyDescent="0.15">
      <c r="A3669" s="7"/>
      <c r="B3669" s="7"/>
      <c r="C3669" s="7"/>
      <c r="D3669" s="8"/>
      <c r="E3669" s="7"/>
      <c r="F3669" s="7"/>
      <c r="G3669" s="7"/>
      <c r="H3669" s="7"/>
      <c r="I3669" s="7"/>
      <c r="J3669" s="7"/>
      <c r="K3669" s="7"/>
      <c r="L3669" s="7"/>
      <c r="M3669" s="7"/>
      <c r="N3669" s="7"/>
      <c r="O3669" s="7"/>
      <c r="P3669" s="7"/>
      <c r="Q3669" s="7"/>
      <c r="R3669" s="7"/>
      <c r="S3669" s="7"/>
      <c r="T3669" s="7"/>
      <c r="U3669" s="7"/>
      <c r="V3669" s="7"/>
      <c r="W3669" s="7"/>
      <c r="X3669" s="7"/>
      <c r="Y3669" s="7"/>
    </row>
    <row r="3670" spans="1:25" ht="13" x14ac:dyDescent="0.15">
      <c r="A3670" s="7"/>
      <c r="B3670" s="7"/>
      <c r="C3670" s="7"/>
      <c r="D3670" s="8"/>
      <c r="E3670" s="7"/>
      <c r="F3670" s="7"/>
      <c r="G3670" s="7"/>
      <c r="H3670" s="7"/>
      <c r="I3670" s="7"/>
      <c r="J3670" s="7"/>
      <c r="K3670" s="7"/>
      <c r="L3670" s="7"/>
      <c r="M3670" s="7"/>
      <c r="N3670" s="7"/>
      <c r="O3670" s="7"/>
      <c r="P3670" s="7"/>
      <c r="Q3670" s="7"/>
      <c r="R3670" s="7"/>
      <c r="S3670" s="7"/>
      <c r="T3670" s="7"/>
      <c r="U3670" s="7"/>
      <c r="V3670" s="7"/>
      <c r="W3670" s="7"/>
      <c r="X3670" s="7"/>
      <c r="Y3670" s="7"/>
    </row>
    <row r="3671" spans="1:25" ht="13" x14ac:dyDescent="0.15">
      <c r="A3671" s="7"/>
      <c r="B3671" s="7"/>
      <c r="C3671" s="7"/>
      <c r="D3671" s="8"/>
      <c r="E3671" s="7"/>
      <c r="F3671" s="7"/>
      <c r="G3671" s="7"/>
      <c r="H3671" s="7"/>
      <c r="I3671" s="7"/>
      <c r="J3671" s="7"/>
      <c r="K3671" s="7"/>
      <c r="L3671" s="7"/>
      <c r="M3671" s="7"/>
      <c r="N3671" s="7"/>
      <c r="O3671" s="7"/>
      <c r="P3671" s="7"/>
      <c r="Q3671" s="7"/>
      <c r="R3671" s="7"/>
      <c r="S3671" s="7"/>
      <c r="T3671" s="7"/>
      <c r="U3671" s="7"/>
      <c r="V3671" s="7"/>
      <c r="W3671" s="7"/>
      <c r="X3671" s="7"/>
      <c r="Y3671" s="7"/>
    </row>
    <row r="3672" spans="1:25" ht="13" x14ac:dyDescent="0.15">
      <c r="A3672" s="7"/>
      <c r="B3672" s="7"/>
      <c r="C3672" s="7"/>
      <c r="D3672" s="8"/>
      <c r="E3672" s="7"/>
      <c r="F3672" s="7"/>
      <c r="G3672" s="7"/>
      <c r="H3672" s="7"/>
      <c r="I3672" s="7"/>
      <c r="J3672" s="7"/>
      <c r="K3672" s="7"/>
      <c r="L3672" s="7"/>
      <c r="M3672" s="7"/>
      <c r="N3672" s="7"/>
      <c r="O3672" s="7"/>
      <c r="P3672" s="7"/>
      <c r="Q3672" s="7"/>
      <c r="R3672" s="7"/>
      <c r="S3672" s="7"/>
      <c r="T3672" s="7"/>
      <c r="U3672" s="7"/>
      <c r="V3672" s="7"/>
      <c r="W3672" s="7"/>
      <c r="X3672" s="7"/>
      <c r="Y3672" s="7"/>
    </row>
    <row r="3673" spans="1:25" ht="13" x14ac:dyDescent="0.15">
      <c r="A3673" s="7"/>
      <c r="B3673" s="7"/>
      <c r="C3673" s="7"/>
      <c r="D3673" s="8"/>
      <c r="E3673" s="7"/>
      <c r="F3673" s="7"/>
      <c r="G3673" s="7"/>
      <c r="H3673" s="7"/>
      <c r="I3673" s="7"/>
      <c r="J3673" s="7"/>
      <c r="K3673" s="7"/>
      <c r="L3673" s="7"/>
      <c r="M3673" s="7"/>
      <c r="N3673" s="7"/>
      <c r="O3673" s="7"/>
      <c r="P3673" s="7"/>
      <c r="Q3673" s="7"/>
      <c r="R3673" s="7"/>
      <c r="S3673" s="7"/>
      <c r="T3673" s="7"/>
      <c r="U3673" s="7"/>
      <c r="V3673" s="7"/>
      <c r="W3673" s="7"/>
      <c r="X3673" s="7"/>
      <c r="Y3673" s="7"/>
    </row>
    <row r="3674" spans="1:25" ht="13" x14ac:dyDescent="0.15">
      <c r="A3674" s="7"/>
      <c r="B3674" s="7"/>
      <c r="C3674" s="7"/>
      <c r="D3674" s="8"/>
      <c r="E3674" s="7"/>
      <c r="F3674" s="7"/>
      <c r="G3674" s="7"/>
      <c r="H3674" s="7"/>
      <c r="I3674" s="7"/>
      <c r="J3674" s="7"/>
      <c r="K3674" s="7"/>
      <c r="L3674" s="7"/>
      <c r="M3674" s="7"/>
      <c r="N3674" s="7"/>
      <c r="O3674" s="7"/>
      <c r="P3674" s="7"/>
      <c r="Q3674" s="7"/>
      <c r="R3674" s="7"/>
      <c r="S3674" s="7"/>
      <c r="T3674" s="7"/>
      <c r="U3674" s="7"/>
      <c r="V3674" s="7"/>
      <c r="W3674" s="7"/>
      <c r="X3674" s="7"/>
      <c r="Y3674" s="7"/>
    </row>
    <row r="3675" spans="1:25" ht="13" x14ac:dyDescent="0.15">
      <c r="A3675" s="7"/>
      <c r="B3675" s="7"/>
      <c r="C3675" s="7"/>
      <c r="D3675" s="8"/>
      <c r="E3675" s="7"/>
      <c r="F3675" s="7"/>
      <c r="G3675" s="7"/>
      <c r="H3675" s="7"/>
      <c r="I3675" s="7"/>
      <c r="J3675" s="7"/>
      <c r="K3675" s="7"/>
      <c r="L3675" s="7"/>
      <c r="M3675" s="7"/>
      <c r="N3675" s="7"/>
      <c r="O3675" s="7"/>
      <c r="P3675" s="7"/>
      <c r="Q3675" s="7"/>
      <c r="R3675" s="7"/>
      <c r="S3675" s="7"/>
      <c r="T3675" s="7"/>
      <c r="U3675" s="7"/>
      <c r="V3675" s="7"/>
      <c r="W3675" s="7"/>
      <c r="X3675" s="7"/>
      <c r="Y3675" s="7"/>
    </row>
    <row r="3676" spans="1:25" ht="13" x14ac:dyDescent="0.15">
      <c r="A3676" s="7"/>
      <c r="B3676" s="7"/>
      <c r="C3676" s="7"/>
      <c r="D3676" s="8"/>
      <c r="E3676" s="7"/>
      <c r="F3676" s="7"/>
      <c r="G3676" s="7"/>
      <c r="H3676" s="7"/>
      <c r="I3676" s="7"/>
      <c r="J3676" s="7"/>
      <c r="K3676" s="7"/>
      <c r="L3676" s="7"/>
      <c r="M3676" s="7"/>
      <c r="N3676" s="7"/>
      <c r="O3676" s="7"/>
      <c r="P3676" s="7"/>
      <c r="Q3676" s="7"/>
      <c r="R3676" s="7"/>
      <c r="S3676" s="7"/>
      <c r="T3676" s="7"/>
      <c r="U3676" s="7"/>
      <c r="V3676" s="7"/>
      <c r="W3676" s="7"/>
      <c r="X3676" s="7"/>
      <c r="Y3676" s="7"/>
    </row>
    <row r="3677" spans="1:25" ht="13" x14ac:dyDescent="0.15">
      <c r="A3677" s="7"/>
      <c r="B3677" s="7"/>
      <c r="C3677" s="7"/>
      <c r="D3677" s="8"/>
      <c r="E3677" s="7"/>
      <c r="F3677" s="7"/>
      <c r="G3677" s="7"/>
      <c r="H3677" s="7"/>
      <c r="I3677" s="7"/>
      <c r="J3677" s="7"/>
      <c r="K3677" s="7"/>
      <c r="L3677" s="7"/>
      <c r="M3677" s="7"/>
      <c r="N3677" s="7"/>
      <c r="O3677" s="7"/>
      <c r="P3677" s="7"/>
      <c r="Q3677" s="7"/>
      <c r="R3677" s="7"/>
      <c r="S3677" s="7"/>
      <c r="T3677" s="7"/>
      <c r="U3677" s="7"/>
      <c r="V3677" s="7"/>
      <c r="W3677" s="7"/>
      <c r="X3677" s="7"/>
      <c r="Y3677" s="7"/>
    </row>
    <row r="3678" spans="1:25" ht="13" x14ac:dyDescent="0.15">
      <c r="A3678" s="7"/>
      <c r="B3678" s="7"/>
      <c r="C3678" s="7"/>
      <c r="D3678" s="8"/>
      <c r="E3678" s="7"/>
      <c r="F3678" s="7"/>
      <c r="G3678" s="7"/>
      <c r="H3678" s="7"/>
      <c r="I3678" s="7"/>
      <c r="J3678" s="7"/>
      <c r="K3678" s="7"/>
      <c r="L3678" s="7"/>
      <c r="M3678" s="7"/>
      <c r="N3678" s="7"/>
      <c r="O3678" s="7"/>
      <c r="P3678" s="7"/>
      <c r="Q3678" s="7"/>
      <c r="R3678" s="7"/>
      <c r="S3678" s="7"/>
      <c r="T3678" s="7"/>
      <c r="U3678" s="7"/>
      <c r="V3678" s="7"/>
      <c r="W3678" s="7"/>
      <c r="X3678" s="7"/>
      <c r="Y3678" s="7"/>
    </row>
    <row r="3679" spans="1:25" ht="13" x14ac:dyDescent="0.15">
      <c r="A3679" s="7"/>
      <c r="B3679" s="7"/>
      <c r="C3679" s="7"/>
      <c r="D3679" s="8"/>
      <c r="E3679" s="7"/>
      <c r="F3679" s="7"/>
      <c r="G3679" s="7"/>
      <c r="H3679" s="7"/>
      <c r="I3679" s="7"/>
      <c r="J3679" s="7"/>
      <c r="K3679" s="7"/>
      <c r="L3679" s="7"/>
      <c r="M3679" s="7"/>
      <c r="N3679" s="7"/>
      <c r="O3679" s="7"/>
      <c r="P3679" s="7"/>
      <c r="Q3679" s="7"/>
      <c r="R3679" s="7"/>
      <c r="S3679" s="7"/>
      <c r="T3679" s="7"/>
      <c r="U3679" s="7"/>
      <c r="V3679" s="7"/>
      <c r="W3679" s="7"/>
      <c r="X3679" s="7"/>
      <c r="Y3679" s="7"/>
    </row>
    <row r="3680" spans="1:25" ht="13" x14ac:dyDescent="0.15">
      <c r="A3680" s="7"/>
      <c r="B3680" s="7"/>
      <c r="C3680" s="7"/>
      <c r="D3680" s="8"/>
      <c r="E3680" s="7"/>
      <c r="F3680" s="7"/>
      <c r="G3680" s="7"/>
      <c r="H3680" s="7"/>
      <c r="I3680" s="7"/>
      <c r="J3680" s="7"/>
      <c r="K3680" s="7"/>
      <c r="L3680" s="7"/>
      <c r="M3680" s="7"/>
      <c r="N3680" s="7"/>
      <c r="O3680" s="7"/>
      <c r="P3680" s="7"/>
      <c r="Q3680" s="7"/>
      <c r="R3680" s="7"/>
      <c r="S3680" s="7"/>
      <c r="T3680" s="7"/>
      <c r="U3680" s="7"/>
      <c r="V3680" s="7"/>
      <c r="W3680" s="7"/>
      <c r="X3680" s="7"/>
      <c r="Y3680" s="7"/>
    </row>
    <row r="3681" spans="1:25" ht="13" x14ac:dyDescent="0.15">
      <c r="A3681" s="7"/>
      <c r="B3681" s="7"/>
      <c r="C3681" s="7"/>
      <c r="D3681" s="8"/>
      <c r="E3681" s="7"/>
      <c r="F3681" s="7"/>
      <c r="G3681" s="7"/>
      <c r="H3681" s="7"/>
      <c r="I3681" s="7"/>
      <c r="J3681" s="7"/>
      <c r="K3681" s="7"/>
      <c r="L3681" s="7"/>
      <c r="M3681" s="7"/>
      <c r="N3681" s="7"/>
      <c r="O3681" s="7"/>
      <c r="P3681" s="7"/>
      <c r="Q3681" s="7"/>
      <c r="R3681" s="7"/>
      <c r="S3681" s="7"/>
      <c r="T3681" s="7"/>
      <c r="U3681" s="7"/>
      <c r="V3681" s="7"/>
      <c r="W3681" s="7"/>
      <c r="X3681" s="7"/>
      <c r="Y3681" s="7"/>
    </row>
    <row r="3682" spans="1:25" ht="13" x14ac:dyDescent="0.15">
      <c r="A3682" s="7"/>
      <c r="B3682" s="7"/>
      <c r="C3682" s="7"/>
      <c r="D3682" s="8"/>
      <c r="E3682" s="7"/>
      <c r="F3682" s="7"/>
      <c r="G3682" s="7"/>
      <c r="H3682" s="7"/>
      <c r="I3682" s="7"/>
      <c r="J3682" s="7"/>
      <c r="K3682" s="7"/>
      <c r="L3682" s="7"/>
      <c r="M3682" s="7"/>
      <c r="N3682" s="7"/>
      <c r="O3682" s="7"/>
      <c r="P3682" s="7"/>
      <c r="Q3682" s="7"/>
      <c r="R3682" s="7"/>
      <c r="S3682" s="7"/>
      <c r="T3682" s="7"/>
      <c r="U3682" s="7"/>
      <c r="V3682" s="7"/>
      <c r="W3682" s="7"/>
      <c r="X3682" s="7"/>
      <c r="Y3682" s="7"/>
    </row>
    <row r="3683" spans="1:25" ht="13" x14ac:dyDescent="0.15">
      <c r="A3683" s="7"/>
      <c r="B3683" s="7"/>
      <c r="C3683" s="7"/>
      <c r="D3683" s="8"/>
      <c r="E3683" s="7"/>
      <c r="F3683" s="7"/>
      <c r="G3683" s="7"/>
      <c r="H3683" s="7"/>
      <c r="I3683" s="7"/>
      <c r="J3683" s="7"/>
      <c r="K3683" s="7"/>
      <c r="L3683" s="7"/>
      <c r="M3683" s="7"/>
      <c r="N3683" s="7"/>
      <c r="O3683" s="7"/>
      <c r="P3683" s="7"/>
      <c r="Q3683" s="7"/>
      <c r="R3683" s="7"/>
      <c r="S3683" s="7"/>
      <c r="T3683" s="7"/>
      <c r="U3683" s="7"/>
      <c r="V3683" s="7"/>
      <c r="W3683" s="7"/>
      <c r="X3683" s="7"/>
      <c r="Y3683" s="7"/>
    </row>
    <row r="3684" spans="1:25" ht="13" x14ac:dyDescent="0.15">
      <c r="A3684" s="7"/>
      <c r="B3684" s="7"/>
      <c r="C3684" s="7"/>
      <c r="D3684" s="8"/>
      <c r="E3684" s="7"/>
      <c r="F3684" s="7"/>
      <c r="G3684" s="7"/>
      <c r="H3684" s="7"/>
      <c r="I3684" s="7"/>
      <c r="J3684" s="7"/>
      <c r="K3684" s="7"/>
      <c r="L3684" s="7"/>
      <c r="M3684" s="7"/>
      <c r="N3684" s="7"/>
      <c r="O3684" s="7"/>
      <c r="P3684" s="7"/>
      <c r="Q3684" s="7"/>
      <c r="R3684" s="7"/>
      <c r="S3684" s="7"/>
      <c r="T3684" s="7"/>
      <c r="U3684" s="7"/>
      <c r="V3684" s="7"/>
      <c r="W3684" s="7"/>
      <c r="X3684" s="7"/>
      <c r="Y3684" s="7"/>
    </row>
    <row r="3685" spans="1:25" ht="13" x14ac:dyDescent="0.15">
      <c r="A3685" s="7"/>
      <c r="B3685" s="7"/>
      <c r="C3685" s="7"/>
      <c r="D3685" s="8"/>
      <c r="E3685" s="7"/>
      <c r="F3685" s="7"/>
      <c r="G3685" s="7"/>
      <c r="H3685" s="7"/>
      <c r="I3685" s="7"/>
      <c r="J3685" s="7"/>
      <c r="K3685" s="7"/>
      <c r="L3685" s="7"/>
      <c r="M3685" s="7"/>
      <c r="N3685" s="7"/>
      <c r="O3685" s="7"/>
      <c r="P3685" s="7"/>
      <c r="Q3685" s="7"/>
      <c r="R3685" s="7"/>
      <c r="S3685" s="7"/>
      <c r="T3685" s="7"/>
      <c r="U3685" s="7"/>
      <c r="V3685" s="7"/>
      <c r="W3685" s="7"/>
      <c r="X3685" s="7"/>
      <c r="Y3685" s="7"/>
    </row>
    <row r="3686" spans="1:25" ht="13" x14ac:dyDescent="0.15">
      <c r="A3686" s="7"/>
      <c r="B3686" s="7"/>
      <c r="C3686" s="7"/>
      <c r="D3686" s="8"/>
      <c r="E3686" s="7"/>
      <c r="F3686" s="7"/>
      <c r="G3686" s="7"/>
      <c r="H3686" s="7"/>
      <c r="I3686" s="7"/>
      <c r="J3686" s="7"/>
      <c r="K3686" s="7"/>
      <c r="L3686" s="7"/>
      <c r="M3686" s="7"/>
      <c r="N3686" s="7"/>
      <c r="O3686" s="7"/>
      <c r="P3686" s="7"/>
      <c r="Q3686" s="7"/>
      <c r="R3686" s="7"/>
      <c r="S3686" s="7"/>
      <c r="T3686" s="7"/>
      <c r="U3686" s="7"/>
      <c r="V3686" s="7"/>
      <c r="W3686" s="7"/>
      <c r="X3686" s="7"/>
      <c r="Y3686" s="7"/>
    </row>
    <row r="3687" spans="1:25" ht="13" x14ac:dyDescent="0.15">
      <c r="A3687" s="7"/>
      <c r="B3687" s="7"/>
      <c r="C3687" s="7"/>
      <c r="D3687" s="8"/>
      <c r="E3687" s="7"/>
      <c r="F3687" s="7"/>
      <c r="G3687" s="7"/>
      <c r="H3687" s="7"/>
      <c r="I3687" s="7"/>
      <c r="J3687" s="7"/>
      <c r="K3687" s="7"/>
      <c r="L3687" s="7"/>
      <c r="M3687" s="7"/>
      <c r="N3687" s="7"/>
      <c r="O3687" s="7"/>
      <c r="P3687" s="7"/>
      <c r="Q3687" s="7"/>
      <c r="R3687" s="7"/>
      <c r="S3687" s="7"/>
      <c r="T3687" s="7"/>
      <c r="U3687" s="7"/>
      <c r="V3687" s="7"/>
      <c r="W3687" s="7"/>
      <c r="X3687" s="7"/>
      <c r="Y3687" s="7"/>
    </row>
    <row r="3688" spans="1:25" ht="13" x14ac:dyDescent="0.15">
      <c r="A3688" s="7"/>
      <c r="B3688" s="7"/>
      <c r="C3688" s="7"/>
      <c r="D3688" s="8"/>
      <c r="E3688" s="7"/>
      <c r="F3688" s="7"/>
      <c r="G3688" s="7"/>
      <c r="H3688" s="7"/>
      <c r="I3688" s="7"/>
      <c r="J3688" s="7"/>
      <c r="K3688" s="7"/>
      <c r="L3688" s="7"/>
      <c r="M3688" s="7"/>
      <c r="N3688" s="7"/>
      <c r="O3688" s="7"/>
      <c r="P3688" s="7"/>
      <c r="Q3688" s="7"/>
      <c r="R3688" s="7"/>
      <c r="S3688" s="7"/>
      <c r="T3688" s="7"/>
      <c r="U3688" s="7"/>
      <c r="V3688" s="7"/>
      <c r="W3688" s="7"/>
      <c r="X3688" s="7"/>
      <c r="Y3688" s="7"/>
    </row>
    <row r="3689" spans="1:25" ht="13" x14ac:dyDescent="0.15">
      <c r="A3689" s="7"/>
      <c r="B3689" s="7"/>
      <c r="C3689" s="7"/>
      <c r="D3689" s="8"/>
      <c r="E3689" s="7"/>
      <c r="F3689" s="7"/>
      <c r="G3689" s="7"/>
      <c r="H3689" s="7"/>
      <c r="I3689" s="7"/>
      <c r="J3689" s="7"/>
      <c r="K3689" s="7"/>
      <c r="L3689" s="7"/>
      <c r="M3689" s="7"/>
      <c r="N3689" s="7"/>
      <c r="O3689" s="7"/>
      <c r="P3689" s="7"/>
      <c r="Q3689" s="7"/>
      <c r="R3689" s="7"/>
      <c r="S3689" s="7"/>
      <c r="T3689" s="7"/>
      <c r="U3689" s="7"/>
      <c r="V3689" s="7"/>
      <c r="W3689" s="7"/>
      <c r="X3689" s="7"/>
      <c r="Y3689" s="7"/>
    </row>
    <row r="3690" spans="1:25" ht="13" x14ac:dyDescent="0.15">
      <c r="A3690" s="7"/>
      <c r="B3690" s="7"/>
      <c r="C3690" s="7"/>
      <c r="D3690" s="8"/>
      <c r="E3690" s="7"/>
      <c r="F3690" s="7"/>
      <c r="G3690" s="7"/>
      <c r="H3690" s="7"/>
      <c r="I3690" s="7"/>
      <c r="J3690" s="7"/>
      <c r="K3690" s="7"/>
      <c r="L3690" s="7"/>
      <c r="M3690" s="7"/>
      <c r="N3690" s="7"/>
      <c r="O3690" s="7"/>
      <c r="P3690" s="7"/>
      <c r="Q3690" s="7"/>
      <c r="R3690" s="7"/>
      <c r="S3690" s="7"/>
      <c r="T3690" s="7"/>
      <c r="U3690" s="7"/>
      <c r="V3690" s="7"/>
      <c r="W3690" s="7"/>
      <c r="X3690" s="7"/>
      <c r="Y3690" s="7"/>
    </row>
    <row r="3691" spans="1:25" ht="13" x14ac:dyDescent="0.15">
      <c r="A3691" s="7"/>
      <c r="B3691" s="7"/>
      <c r="C3691" s="7"/>
      <c r="D3691" s="8"/>
      <c r="E3691" s="7"/>
      <c r="F3691" s="7"/>
      <c r="G3691" s="7"/>
      <c r="H3691" s="7"/>
      <c r="I3691" s="7"/>
      <c r="J3691" s="7"/>
      <c r="K3691" s="7"/>
      <c r="L3691" s="7"/>
      <c r="M3691" s="7"/>
      <c r="N3691" s="7"/>
      <c r="O3691" s="7"/>
      <c r="P3691" s="7"/>
      <c r="Q3691" s="7"/>
      <c r="R3691" s="7"/>
      <c r="S3691" s="7"/>
      <c r="T3691" s="7"/>
      <c r="U3691" s="7"/>
      <c r="V3691" s="7"/>
      <c r="W3691" s="7"/>
      <c r="X3691" s="7"/>
      <c r="Y3691" s="7"/>
    </row>
    <row r="3692" spans="1:25" ht="13" x14ac:dyDescent="0.15">
      <c r="A3692" s="7"/>
      <c r="B3692" s="7"/>
      <c r="C3692" s="7"/>
      <c r="D3692" s="8"/>
      <c r="E3692" s="7"/>
      <c r="F3692" s="7"/>
      <c r="G3692" s="7"/>
      <c r="H3692" s="7"/>
      <c r="I3692" s="7"/>
      <c r="J3692" s="7"/>
      <c r="K3692" s="7"/>
      <c r="L3692" s="7"/>
      <c r="M3692" s="7"/>
      <c r="N3692" s="7"/>
      <c r="O3692" s="7"/>
      <c r="P3692" s="7"/>
      <c r="Q3692" s="7"/>
      <c r="R3692" s="7"/>
      <c r="S3692" s="7"/>
      <c r="T3692" s="7"/>
      <c r="U3692" s="7"/>
      <c r="V3692" s="7"/>
      <c r="W3692" s="7"/>
      <c r="X3692" s="7"/>
      <c r="Y3692" s="7"/>
    </row>
    <row r="3693" spans="1:25" ht="13" x14ac:dyDescent="0.15">
      <c r="A3693" s="7"/>
      <c r="B3693" s="7"/>
      <c r="C3693" s="7"/>
      <c r="D3693" s="8"/>
      <c r="E3693" s="7"/>
      <c r="F3693" s="7"/>
      <c r="G3693" s="7"/>
      <c r="H3693" s="7"/>
      <c r="I3693" s="7"/>
      <c r="J3693" s="7"/>
      <c r="K3693" s="7"/>
      <c r="L3693" s="7"/>
      <c r="M3693" s="7"/>
      <c r="N3693" s="7"/>
      <c r="O3693" s="7"/>
      <c r="P3693" s="7"/>
      <c r="Q3693" s="7"/>
      <c r="R3693" s="7"/>
      <c r="S3693" s="7"/>
      <c r="T3693" s="7"/>
      <c r="U3693" s="7"/>
      <c r="V3693" s="7"/>
      <c r="W3693" s="7"/>
      <c r="X3693" s="7"/>
      <c r="Y3693" s="7"/>
    </row>
    <row r="3694" spans="1:25" ht="13" x14ac:dyDescent="0.15">
      <c r="A3694" s="7"/>
      <c r="B3694" s="7"/>
      <c r="C3694" s="7"/>
      <c r="D3694" s="8"/>
      <c r="E3694" s="7"/>
      <c r="F3694" s="7"/>
      <c r="G3694" s="7"/>
      <c r="H3694" s="7"/>
      <c r="I3694" s="7"/>
      <c r="J3694" s="7"/>
      <c r="K3694" s="7"/>
      <c r="L3694" s="7"/>
      <c r="M3694" s="7"/>
      <c r="N3694" s="7"/>
      <c r="O3694" s="7"/>
      <c r="P3694" s="7"/>
      <c r="Q3694" s="7"/>
      <c r="R3694" s="7"/>
      <c r="S3694" s="7"/>
      <c r="T3694" s="7"/>
      <c r="U3694" s="7"/>
      <c r="V3694" s="7"/>
      <c r="W3694" s="7"/>
      <c r="X3694" s="7"/>
      <c r="Y3694" s="7"/>
    </row>
    <row r="3695" spans="1:25" ht="13" x14ac:dyDescent="0.15">
      <c r="A3695" s="7"/>
      <c r="B3695" s="7"/>
      <c r="C3695" s="7"/>
      <c r="D3695" s="8"/>
      <c r="E3695" s="7"/>
      <c r="F3695" s="7"/>
      <c r="G3695" s="7"/>
      <c r="H3695" s="7"/>
      <c r="I3695" s="7"/>
      <c r="J3695" s="7"/>
      <c r="K3695" s="7"/>
      <c r="L3695" s="7"/>
      <c r="M3695" s="7"/>
      <c r="N3695" s="7"/>
      <c r="O3695" s="7"/>
      <c r="P3695" s="7"/>
      <c r="Q3695" s="7"/>
      <c r="R3695" s="7"/>
      <c r="S3695" s="7"/>
      <c r="T3695" s="7"/>
      <c r="U3695" s="7"/>
      <c r="V3695" s="7"/>
      <c r="W3695" s="7"/>
      <c r="X3695" s="7"/>
      <c r="Y3695" s="7"/>
    </row>
    <row r="3696" spans="1:25" ht="13" x14ac:dyDescent="0.15">
      <c r="A3696" s="7"/>
      <c r="B3696" s="7"/>
      <c r="C3696" s="7"/>
      <c r="D3696" s="8"/>
      <c r="E3696" s="7"/>
      <c r="F3696" s="7"/>
      <c r="G3696" s="7"/>
      <c r="H3696" s="7"/>
      <c r="I3696" s="7"/>
      <c r="J3696" s="7"/>
      <c r="K3696" s="7"/>
      <c r="L3696" s="7"/>
      <c r="M3696" s="7"/>
      <c r="N3696" s="7"/>
      <c r="O3696" s="7"/>
      <c r="P3696" s="7"/>
      <c r="Q3696" s="7"/>
      <c r="R3696" s="7"/>
      <c r="S3696" s="7"/>
      <c r="T3696" s="7"/>
      <c r="U3696" s="7"/>
      <c r="V3696" s="7"/>
      <c r="W3696" s="7"/>
      <c r="X3696" s="7"/>
      <c r="Y3696" s="7"/>
    </row>
    <row r="3697" spans="1:25" ht="13" x14ac:dyDescent="0.15">
      <c r="A3697" s="7"/>
      <c r="B3697" s="7"/>
      <c r="C3697" s="7"/>
      <c r="D3697" s="8"/>
      <c r="E3697" s="7"/>
      <c r="F3697" s="7"/>
      <c r="G3697" s="7"/>
      <c r="H3697" s="7"/>
      <c r="I3697" s="7"/>
      <c r="J3697" s="7"/>
      <c r="K3697" s="7"/>
      <c r="L3697" s="7"/>
      <c r="M3697" s="7"/>
      <c r="N3697" s="7"/>
      <c r="O3697" s="7"/>
      <c r="P3697" s="7"/>
      <c r="Q3697" s="7"/>
      <c r="R3697" s="7"/>
      <c r="S3697" s="7"/>
      <c r="T3697" s="7"/>
      <c r="U3697" s="7"/>
      <c r="V3697" s="7"/>
      <c r="W3697" s="7"/>
      <c r="X3697" s="7"/>
      <c r="Y3697" s="7"/>
    </row>
    <row r="3698" spans="1:25" ht="13" x14ac:dyDescent="0.15">
      <c r="A3698" s="7"/>
      <c r="B3698" s="7"/>
      <c r="C3698" s="7"/>
      <c r="D3698" s="8"/>
      <c r="E3698" s="7"/>
      <c r="F3698" s="7"/>
      <c r="G3698" s="7"/>
      <c r="H3698" s="7"/>
      <c r="I3698" s="7"/>
      <c r="J3698" s="7"/>
      <c r="K3698" s="7"/>
      <c r="L3698" s="7"/>
      <c r="M3698" s="7"/>
      <c r="N3698" s="7"/>
      <c r="O3698" s="7"/>
      <c r="P3698" s="7"/>
      <c r="Q3698" s="7"/>
      <c r="R3698" s="7"/>
      <c r="S3698" s="7"/>
      <c r="T3698" s="7"/>
      <c r="U3698" s="7"/>
      <c r="V3698" s="7"/>
      <c r="W3698" s="7"/>
      <c r="X3698" s="7"/>
      <c r="Y3698" s="7"/>
    </row>
    <row r="3699" spans="1:25" ht="13" x14ac:dyDescent="0.15">
      <c r="A3699" s="7"/>
      <c r="B3699" s="7"/>
      <c r="C3699" s="7"/>
      <c r="D3699" s="8"/>
      <c r="E3699" s="7"/>
      <c r="F3699" s="7"/>
      <c r="G3699" s="7"/>
      <c r="H3699" s="7"/>
      <c r="I3699" s="7"/>
      <c r="J3699" s="7"/>
      <c r="K3699" s="7"/>
      <c r="L3699" s="7"/>
      <c r="M3699" s="7"/>
      <c r="N3699" s="7"/>
      <c r="O3699" s="7"/>
      <c r="P3699" s="7"/>
      <c r="Q3699" s="7"/>
      <c r="R3699" s="7"/>
      <c r="S3699" s="7"/>
      <c r="T3699" s="7"/>
      <c r="U3699" s="7"/>
      <c r="V3699" s="7"/>
      <c r="W3699" s="7"/>
      <c r="X3699" s="7"/>
      <c r="Y3699" s="7"/>
    </row>
    <row r="3700" spans="1:25" ht="13" x14ac:dyDescent="0.15">
      <c r="A3700" s="7"/>
      <c r="B3700" s="7"/>
      <c r="C3700" s="7"/>
      <c r="D3700" s="8"/>
      <c r="E3700" s="7"/>
      <c r="F3700" s="7"/>
      <c r="G3700" s="7"/>
      <c r="H3700" s="7"/>
      <c r="I3700" s="7"/>
      <c r="J3700" s="7"/>
      <c r="K3700" s="7"/>
      <c r="L3700" s="7"/>
      <c r="M3700" s="7"/>
      <c r="N3700" s="7"/>
      <c r="O3700" s="7"/>
      <c r="P3700" s="7"/>
      <c r="Q3700" s="7"/>
      <c r="R3700" s="7"/>
      <c r="S3700" s="7"/>
      <c r="T3700" s="7"/>
      <c r="U3700" s="7"/>
      <c r="V3700" s="7"/>
      <c r="W3700" s="7"/>
      <c r="X3700" s="7"/>
      <c r="Y3700" s="7"/>
    </row>
    <row r="3701" spans="1:25" ht="13" x14ac:dyDescent="0.15">
      <c r="A3701" s="7"/>
      <c r="B3701" s="7"/>
      <c r="C3701" s="7"/>
      <c r="D3701" s="8"/>
      <c r="E3701" s="7"/>
      <c r="F3701" s="7"/>
      <c r="G3701" s="7"/>
      <c r="H3701" s="7"/>
      <c r="I3701" s="7"/>
      <c r="J3701" s="7"/>
      <c r="K3701" s="7"/>
      <c r="L3701" s="7"/>
      <c r="M3701" s="7"/>
      <c r="N3701" s="7"/>
      <c r="O3701" s="7"/>
      <c r="P3701" s="7"/>
      <c r="Q3701" s="7"/>
      <c r="R3701" s="7"/>
      <c r="S3701" s="7"/>
      <c r="T3701" s="7"/>
      <c r="U3701" s="7"/>
      <c r="V3701" s="7"/>
      <c r="W3701" s="7"/>
      <c r="X3701" s="7"/>
      <c r="Y3701" s="7"/>
    </row>
    <row r="3702" spans="1:25" ht="13" x14ac:dyDescent="0.15">
      <c r="A3702" s="7"/>
      <c r="B3702" s="7"/>
      <c r="C3702" s="7"/>
      <c r="D3702" s="8"/>
      <c r="E3702" s="7"/>
      <c r="F3702" s="7"/>
      <c r="G3702" s="7"/>
      <c r="H3702" s="7"/>
      <c r="I3702" s="7"/>
      <c r="J3702" s="7"/>
      <c r="K3702" s="7"/>
      <c r="L3702" s="7"/>
      <c r="M3702" s="7"/>
      <c r="N3702" s="7"/>
      <c r="O3702" s="7"/>
      <c r="P3702" s="7"/>
      <c r="Q3702" s="7"/>
      <c r="R3702" s="7"/>
      <c r="S3702" s="7"/>
      <c r="T3702" s="7"/>
      <c r="U3702" s="7"/>
      <c r="V3702" s="7"/>
      <c r="W3702" s="7"/>
      <c r="X3702" s="7"/>
      <c r="Y3702" s="7"/>
    </row>
    <row r="3703" spans="1:25" ht="13" x14ac:dyDescent="0.15">
      <c r="A3703" s="7"/>
      <c r="B3703" s="7"/>
      <c r="C3703" s="7"/>
      <c r="D3703" s="8"/>
      <c r="E3703" s="7"/>
      <c r="F3703" s="7"/>
      <c r="G3703" s="7"/>
      <c r="H3703" s="7"/>
      <c r="I3703" s="7"/>
      <c r="J3703" s="7"/>
      <c r="K3703" s="7"/>
      <c r="L3703" s="7"/>
      <c r="M3703" s="7"/>
      <c r="N3703" s="7"/>
      <c r="O3703" s="7"/>
      <c r="P3703" s="7"/>
      <c r="Q3703" s="7"/>
      <c r="R3703" s="7"/>
      <c r="S3703" s="7"/>
      <c r="T3703" s="7"/>
      <c r="U3703" s="7"/>
      <c r="V3703" s="7"/>
      <c r="W3703" s="7"/>
      <c r="X3703" s="7"/>
      <c r="Y3703" s="7"/>
    </row>
    <row r="3704" spans="1:25" ht="13" x14ac:dyDescent="0.15">
      <c r="A3704" s="7"/>
      <c r="B3704" s="7"/>
      <c r="C3704" s="7"/>
      <c r="D3704" s="8"/>
      <c r="E3704" s="7"/>
      <c r="F3704" s="7"/>
      <c r="G3704" s="7"/>
      <c r="H3704" s="7"/>
      <c r="I3704" s="7"/>
      <c r="J3704" s="7"/>
      <c r="K3704" s="7"/>
      <c r="L3704" s="7"/>
      <c r="M3704" s="7"/>
      <c r="N3704" s="7"/>
      <c r="O3704" s="7"/>
      <c r="P3704" s="7"/>
      <c r="Q3704" s="7"/>
      <c r="R3704" s="7"/>
      <c r="S3704" s="7"/>
      <c r="T3704" s="7"/>
      <c r="U3704" s="7"/>
      <c r="V3704" s="7"/>
      <c r="W3704" s="7"/>
      <c r="X3704" s="7"/>
      <c r="Y3704" s="7"/>
    </row>
    <row r="3705" spans="1:25" ht="13" x14ac:dyDescent="0.15">
      <c r="A3705" s="7"/>
      <c r="B3705" s="7"/>
      <c r="C3705" s="7"/>
      <c r="D3705" s="8"/>
      <c r="E3705" s="7"/>
      <c r="F3705" s="7"/>
      <c r="G3705" s="7"/>
      <c r="H3705" s="7"/>
      <c r="I3705" s="7"/>
      <c r="J3705" s="7"/>
      <c r="K3705" s="7"/>
      <c r="L3705" s="7"/>
      <c r="M3705" s="7"/>
      <c r="N3705" s="7"/>
      <c r="O3705" s="7"/>
      <c r="P3705" s="7"/>
      <c r="Q3705" s="7"/>
      <c r="R3705" s="7"/>
      <c r="S3705" s="7"/>
      <c r="T3705" s="7"/>
      <c r="U3705" s="7"/>
      <c r="V3705" s="7"/>
      <c r="W3705" s="7"/>
      <c r="X3705" s="7"/>
      <c r="Y3705" s="7"/>
    </row>
    <row r="3706" spans="1:25" ht="13" x14ac:dyDescent="0.15">
      <c r="A3706" s="7"/>
      <c r="B3706" s="7"/>
      <c r="C3706" s="7"/>
      <c r="D3706" s="8"/>
      <c r="E3706" s="7"/>
      <c r="F3706" s="7"/>
      <c r="G3706" s="7"/>
      <c r="H3706" s="7"/>
      <c r="I3706" s="7"/>
      <c r="J3706" s="7"/>
      <c r="K3706" s="7"/>
      <c r="L3706" s="7"/>
      <c r="M3706" s="7"/>
      <c r="N3706" s="7"/>
      <c r="O3706" s="7"/>
      <c r="P3706" s="7"/>
      <c r="Q3706" s="7"/>
      <c r="R3706" s="7"/>
      <c r="S3706" s="7"/>
      <c r="T3706" s="7"/>
      <c r="U3706" s="7"/>
      <c r="V3706" s="7"/>
      <c r="W3706" s="7"/>
      <c r="X3706" s="7"/>
      <c r="Y3706" s="7"/>
    </row>
    <row r="3707" spans="1:25" ht="13" x14ac:dyDescent="0.15">
      <c r="A3707" s="7"/>
      <c r="B3707" s="7"/>
      <c r="C3707" s="7"/>
      <c r="D3707" s="8"/>
      <c r="E3707" s="7"/>
      <c r="F3707" s="7"/>
      <c r="G3707" s="7"/>
      <c r="H3707" s="7"/>
      <c r="I3707" s="7"/>
      <c r="J3707" s="7"/>
      <c r="K3707" s="7"/>
      <c r="L3707" s="7"/>
      <c r="M3707" s="7"/>
      <c r="N3707" s="7"/>
      <c r="O3707" s="7"/>
      <c r="P3707" s="7"/>
      <c r="Q3707" s="7"/>
      <c r="R3707" s="7"/>
      <c r="S3707" s="7"/>
      <c r="T3707" s="7"/>
      <c r="U3707" s="7"/>
      <c r="V3707" s="7"/>
      <c r="W3707" s="7"/>
      <c r="X3707" s="7"/>
      <c r="Y3707" s="7"/>
    </row>
    <row r="3708" spans="1:25" ht="13" x14ac:dyDescent="0.15">
      <c r="A3708" s="7"/>
      <c r="B3708" s="7"/>
      <c r="C3708" s="7"/>
      <c r="D3708" s="8"/>
      <c r="E3708" s="7"/>
      <c r="F3708" s="7"/>
      <c r="G3708" s="7"/>
      <c r="H3708" s="7"/>
      <c r="I3708" s="7"/>
      <c r="J3708" s="7"/>
      <c r="K3708" s="7"/>
      <c r="L3708" s="7"/>
      <c r="M3708" s="7"/>
      <c r="N3708" s="7"/>
      <c r="O3708" s="7"/>
      <c r="P3708" s="7"/>
      <c r="Q3708" s="7"/>
      <c r="R3708" s="7"/>
      <c r="S3708" s="7"/>
      <c r="T3708" s="7"/>
      <c r="U3708" s="7"/>
      <c r="V3708" s="7"/>
      <c r="W3708" s="7"/>
      <c r="X3708" s="7"/>
      <c r="Y3708" s="7"/>
    </row>
    <row r="3709" spans="1:25" ht="13" x14ac:dyDescent="0.15">
      <c r="A3709" s="7"/>
      <c r="B3709" s="7"/>
      <c r="C3709" s="7"/>
      <c r="D3709" s="8"/>
      <c r="E3709" s="7"/>
      <c r="F3709" s="7"/>
      <c r="G3709" s="7"/>
      <c r="H3709" s="7"/>
      <c r="I3709" s="7"/>
      <c r="J3709" s="7"/>
      <c r="K3709" s="7"/>
      <c r="L3709" s="7"/>
      <c r="M3709" s="7"/>
      <c r="N3709" s="7"/>
      <c r="O3709" s="7"/>
      <c r="P3709" s="7"/>
      <c r="Q3709" s="7"/>
      <c r="R3709" s="7"/>
      <c r="S3709" s="7"/>
      <c r="T3709" s="7"/>
      <c r="U3709" s="7"/>
      <c r="V3709" s="7"/>
      <c r="W3709" s="7"/>
      <c r="X3709" s="7"/>
      <c r="Y3709" s="7"/>
    </row>
    <row r="3710" spans="1:25" ht="13" x14ac:dyDescent="0.15">
      <c r="A3710" s="7"/>
      <c r="B3710" s="7"/>
      <c r="C3710" s="7"/>
      <c r="D3710" s="8"/>
      <c r="E3710" s="7"/>
      <c r="F3710" s="7"/>
      <c r="G3710" s="7"/>
      <c r="H3710" s="7"/>
      <c r="I3710" s="7"/>
      <c r="J3710" s="7"/>
      <c r="K3710" s="7"/>
      <c r="L3710" s="7"/>
      <c r="M3710" s="7"/>
      <c r="N3710" s="7"/>
      <c r="O3710" s="7"/>
      <c r="P3710" s="7"/>
      <c r="Q3710" s="7"/>
      <c r="R3710" s="7"/>
      <c r="S3710" s="7"/>
      <c r="T3710" s="7"/>
      <c r="U3710" s="7"/>
      <c r="V3710" s="7"/>
      <c r="W3710" s="7"/>
      <c r="X3710" s="7"/>
      <c r="Y3710" s="7"/>
    </row>
    <row r="3711" spans="1:25" ht="13" x14ac:dyDescent="0.15">
      <c r="A3711" s="7"/>
      <c r="B3711" s="7"/>
      <c r="C3711" s="7"/>
      <c r="D3711" s="8"/>
      <c r="E3711" s="7"/>
      <c r="F3711" s="7"/>
      <c r="G3711" s="7"/>
      <c r="H3711" s="7"/>
      <c r="I3711" s="7"/>
      <c r="J3711" s="7"/>
      <c r="K3711" s="7"/>
      <c r="L3711" s="7"/>
      <c r="M3711" s="7"/>
      <c r="N3711" s="7"/>
      <c r="O3711" s="7"/>
      <c r="P3711" s="7"/>
      <c r="Q3711" s="7"/>
      <c r="R3711" s="7"/>
      <c r="S3711" s="7"/>
      <c r="T3711" s="7"/>
      <c r="U3711" s="7"/>
      <c r="V3711" s="7"/>
      <c r="W3711" s="7"/>
      <c r="X3711" s="7"/>
      <c r="Y3711" s="7"/>
    </row>
    <row r="3712" spans="1:25" ht="13" x14ac:dyDescent="0.15">
      <c r="A3712" s="7"/>
      <c r="B3712" s="7"/>
      <c r="C3712" s="7"/>
      <c r="D3712" s="8"/>
      <c r="E3712" s="7"/>
      <c r="F3712" s="7"/>
      <c r="G3712" s="7"/>
      <c r="H3712" s="7"/>
      <c r="I3712" s="7"/>
      <c r="J3712" s="7"/>
      <c r="K3712" s="7"/>
      <c r="L3712" s="7"/>
      <c r="M3712" s="7"/>
      <c r="N3712" s="7"/>
      <c r="O3712" s="7"/>
      <c r="P3712" s="7"/>
      <c r="Q3712" s="7"/>
      <c r="R3712" s="7"/>
      <c r="S3712" s="7"/>
      <c r="T3712" s="7"/>
      <c r="U3712" s="7"/>
      <c r="V3712" s="7"/>
      <c r="W3712" s="7"/>
      <c r="X3712" s="7"/>
      <c r="Y3712" s="7"/>
    </row>
    <row r="3713" spans="1:25" ht="13" x14ac:dyDescent="0.15">
      <c r="A3713" s="7"/>
      <c r="B3713" s="7"/>
      <c r="C3713" s="7"/>
      <c r="D3713" s="8"/>
      <c r="E3713" s="7"/>
      <c r="F3713" s="7"/>
      <c r="G3713" s="7"/>
      <c r="H3713" s="7"/>
      <c r="I3713" s="7"/>
      <c r="J3713" s="7"/>
      <c r="K3713" s="7"/>
      <c r="L3713" s="7"/>
      <c r="M3713" s="7"/>
      <c r="N3713" s="7"/>
      <c r="O3713" s="7"/>
      <c r="P3713" s="7"/>
      <c r="Q3713" s="7"/>
      <c r="R3713" s="7"/>
      <c r="S3713" s="7"/>
      <c r="T3713" s="7"/>
      <c r="U3713" s="7"/>
      <c r="V3713" s="7"/>
      <c r="W3713" s="7"/>
      <c r="X3713" s="7"/>
      <c r="Y3713" s="7"/>
    </row>
    <row r="3714" spans="1:25" ht="13" x14ac:dyDescent="0.15">
      <c r="A3714" s="7"/>
      <c r="B3714" s="7"/>
      <c r="C3714" s="7"/>
      <c r="D3714" s="8"/>
      <c r="E3714" s="7"/>
      <c r="F3714" s="7"/>
      <c r="G3714" s="7"/>
      <c r="H3714" s="7"/>
      <c r="I3714" s="7"/>
      <c r="J3714" s="7"/>
      <c r="K3714" s="7"/>
      <c r="L3714" s="7"/>
      <c r="M3714" s="7"/>
      <c r="N3714" s="7"/>
      <c r="O3714" s="7"/>
      <c r="P3714" s="7"/>
      <c r="Q3714" s="7"/>
      <c r="R3714" s="7"/>
      <c r="S3714" s="7"/>
      <c r="T3714" s="7"/>
      <c r="U3714" s="7"/>
      <c r="V3714" s="7"/>
      <c r="W3714" s="7"/>
      <c r="X3714" s="7"/>
      <c r="Y3714" s="7"/>
    </row>
    <row r="3715" spans="1:25" ht="13" x14ac:dyDescent="0.15">
      <c r="A3715" s="7"/>
      <c r="B3715" s="7"/>
      <c r="C3715" s="7"/>
      <c r="D3715" s="8"/>
      <c r="E3715" s="7"/>
      <c r="F3715" s="7"/>
      <c r="G3715" s="7"/>
      <c r="H3715" s="7"/>
      <c r="I3715" s="7"/>
      <c r="J3715" s="7"/>
      <c r="K3715" s="7"/>
      <c r="L3715" s="7"/>
      <c r="M3715" s="7"/>
      <c r="N3715" s="7"/>
      <c r="O3715" s="7"/>
      <c r="P3715" s="7"/>
      <c r="Q3715" s="7"/>
      <c r="R3715" s="7"/>
      <c r="S3715" s="7"/>
      <c r="T3715" s="7"/>
      <c r="U3715" s="7"/>
      <c r="V3715" s="7"/>
      <c r="W3715" s="7"/>
      <c r="X3715" s="7"/>
      <c r="Y3715" s="7"/>
    </row>
    <row r="3716" spans="1:25" ht="13" x14ac:dyDescent="0.15">
      <c r="A3716" s="7"/>
      <c r="B3716" s="7"/>
      <c r="C3716" s="7"/>
      <c r="D3716" s="8"/>
      <c r="E3716" s="7"/>
      <c r="F3716" s="7"/>
      <c r="G3716" s="7"/>
      <c r="H3716" s="7"/>
      <c r="I3716" s="7"/>
      <c r="J3716" s="7"/>
      <c r="K3716" s="7"/>
      <c r="L3716" s="7"/>
      <c r="M3716" s="7"/>
      <c r="N3716" s="7"/>
      <c r="O3716" s="7"/>
      <c r="P3716" s="7"/>
      <c r="Q3716" s="7"/>
      <c r="R3716" s="7"/>
      <c r="S3716" s="7"/>
      <c r="T3716" s="7"/>
      <c r="U3716" s="7"/>
      <c r="V3716" s="7"/>
      <c r="W3716" s="7"/>
      <c r="X3716" s="7"/>
      <c r="Y3716" s="7"/>
    </row>
    <row r="3717" spans="1:25" ht="13" x14ac:dyDescent="0.15">
      <c r="A3717" s="7"/>
      <c r="B3717" s="7"/>
      <c r="C3717" s="7"/>
      <c r="D3717" s="8"/>
      <c r="E3717" s="7"/>
      <c r="F3717" s="7"/>
      <c r="G3717" s="7"/>
      <c r="H3717" s="7"/>
      <c r="I3717" s="7"/>
      <c r="J3717" s="7"/>
      <c r="K3717" s="7"/>
      <c r="L3717" s="7"/>
      <c r="M3717" s="7"/>
      <c r="N3717" s="7"/>
      <c r="O3717" s="7"/>
      <c r="P3717" s="7"/>
      <c r="Q3717" s="7"/>
      <c r="R3717" s="7"/>
      <c r="S3717" s="7"/>
      <c r="T3717" s="7"/>
      <c r="U3717" s="7"/>
      <c r="V3717" s="7"/>
      <c r="W3717" s="7"/>
      <c r="X3717" s="7"/>
      <c r="Y3717" s="7"/>
    </row>
    <row r="3718" spans="1:25" ht="13" x14ac:dyDescent="0.15">
      <c r="A3718" s="7"/>
      <c r="B3718" s="7"/>
      <c r="C3718" s="7"/>
      <c r="D3718" s="8"/>
      <c r="E3718" s="7"/>
      <c r="F3718" s="7"/>
      <c r="G3718" s="7"/>
      <c r="H3718" s="7"/>
      <c r="I3718" s="7"/>
      <c r="J3718" s="7"/>
      <c r="K3718" s="7"/>
      <c r="L3718" s="7"/>
      <c r="M3718" s="7"/>
      <c r="N3718" s="7"/>
      <c r="O3718" s="7"/>
      <c r="P3718" s="7"/>
      <c r="Q3718" s="7"/>
      <c r="R3718" s="7"/>
      <c r="S3718" s="7"/>
      <c r="T3718" s="7"/>
      <c r="U3718" s="7"/>
      <c r="V3718" s="7"/>
      <c r="W3718" s="7"/>
      <c r="X3718" s="7"/>
      <c r="Y3718" s="7"/>
    </row>
    <row r="3719" spans="1:25" ht="13" x14ac:dyDescent="0.15">
      <c r="A3719" s="7"/>
      <c r="B3719" s="7"/>
      <c r="C3719" s="7"/>
      <c r="D3719" s="8"/>
      <c r="E3719" s="7"/>
      <c r="F3719" s="7"/>
      <c r="G3719" s="7"/>
      <c r="H3719" s="7"/>
      <c r="I3719" s="7"/>
      <c r="J3719" s="7"/>
      <c r="K3719" s="7"/>
      <c r="L3719" s="7"/>
      <c r="M3719" s="7"/>
      <c r="N3719" s="7"/>
      <c r="O3719" s="7"/>
      <c r="P3719" s="7"/>
      <c r="Q3719" s="7"/>
      <c r="R3719" s="7"/>
      <c r="S3719" s="7"/>
      <c r="T3719" s="7"/>
      <c r="U3719" s="7"/>
      <c r="V3719" s="7"/>
      <c r="W3719" s="7"/>
      <c r="X3719" s="7"/>
      <c r="Y3719" s="7"/>
    </row>
    <row r="3720" spans="1:25" ht="13" x14ac:dyDescent="0.15">
      <c r="A3720" s="7"/>
      <c r="B3720" s="7"/>
      <c r="C3720" s="7"/>
      <c r="D3720" s="8"/>
      <c r="E3720" s="7"/>
      <c r="F3720" s="7"/>
      <c r="G3720" s="7"/>
      <c r="H3720" s="7"/>
      <c r="I3720" s="7"/>
      <c r="J3720" s="7"/>
      <c r="K3720" s="7"/>
      <c r="L3720" s="7"/>
      <c r="M3720" s="7"/>
      <c r="N3720" s="7"/>
      <c r="O3720" s="7"/>
      <c r="P3720" s="7"/>
      <c r="Q3720" s="7"/>
      <c r="R3720" s="7"/>
      <c r="S3720" s="7"/>
      <c r="T3720" s="7"/>
      <c r="U3720" s="7"/>
      <c r="V3720" s="7"/>
      <c r="W3720" s="7"/>
      <c r="X3720" s="7"/>
      <c r="Y3720" s="7"/>
    </row>
    <row r="3721" spans="1:25" ht="13" x14ac:dyDescent="0.15">
      <c r="A3721" s="7"/>
      <c r="B3721" s="7"/>
      <c r="C3721" s="7"/>
      <c r="D3721" s="8"/>
      <c r="E3721" s="7"/>
      <c r="F3721" s="7"/>
      <c r="G3721" s="7"/>
      <c r="H3721" s="7"/>
      <c r="I3721" s="7"/>
      <c r="J3721" s="7"/>
      <c r="K3721" s="7"/>
      <c r="L3721" s="7"/>
      <c r="M3721" s="7"/>
      <c r="N3721" s="7"/>
      <c r="O3721" s="7"/>
      <c r="P3721" s="7"/>
      <c r="Q3721" s="7"/>
      <c r="R3721" s="7"/>
      <c r="S3721" s="7"/>
      <c r="T3721" s="7"/>
      <c r="U3721" s="7"/>
      <c r="V3721" s="7"/>
      <c r="W3721" s="7"/>
      <c r="X3721" s="7"/>
      <c r="Y3721" s="7"/>
    </row>
    <row r="3722" spans="1:25" ht="13" x14ac:dyDescent="0.15">
      <c r="A3722" s="7"/>
      <c r="B3722" s="7"/>
      <c r="C3722" s="7"/>
      <c r="D3722" s="8"/>
      <c r="E3722" s="7"/>
      <c r="F3722" s="7"/>
      <c r="G3722" s="7"/>
      <c r="H3722" s="7"/>
      <c r="I3722" s="7"/>
      <c r="J3722" s="7"/>
      <c r="K3722" s="7"/>
      <c r="L3722" s="7"/>
      <c r="M3722" s="7"/>
      <c r="N3722" s="7"/>
      <c r="O3722" s="7"/>
      <c r="P3722" s="7"/>
      <c r="Q3722" s="7"/>
      <c r="R3722" s="7"/>
      <c r="S3722" s="7"/>
      <c r="T3722" s="7"/>
      <c r="U3722" s="7"/>
      <c r="V3722" s="7"/>
      <c r="W3722" s="7"/>
      <c r="X3722" s="7"/>
      <c r="Y3722" s="7"/>
    </row>
    <row r="3723" spans="1:25" ht="13" x14ac:dyDescent="0.15">
      <c r="A3723" s="7"/>
      <c r="B3723" s="7"/>
      <c r="C3723" s="7"/>
      <c r="D3723" s="8"/>
      <c r="E3723" s="7"/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7"/>
      <c r="Q3723" s="7"/>
      <c r="R3723" s="7"/>
      <c r="S3723" s="7"/>
      <c r="T3723" s="7"/>
      <c r="U3723" s="7"/>
      <c r="V3723" s="7"/>
      <c r="W3723" s="7"/>
      <c r="X3723" s="7"/>
      <c r="Y3723" s="7"/>
    </row>
    <row r="3724" spans="1:25" ht="13" x14ac:dyDescent="0.15">
      <c r="A3724" s="7"/>
      <c r="B3724" s="7"/>
      <c r="C3724" s="7"/>
      <c r="D3724" s="8"/>
      <c r="E3724" s="7"/>
      <c r="F3724" s="7"/>
      <c r="G3724" s="7"/>
      <c r="H3724" s="7"/>
      <c r="I3724" s="7"/>
      <c r="J3724" s="7"/>
      <c r="K3724" s="7"/>
      <c r="L3724" s="7"/>
      <c r="M3724" s="7"/>
      <c r="N3724" s="7"/>
      <c r="O3724" s="7"/>
      <c r="P3724" s="7"/>
      <c r="Q3724" s="7"/>
      <c r="R3724" s="7"/>
      <c r="S3724" s="7"/>
      <c r="T3724" s="7"/>
      <c r="U3724" s="7"/>
      <c r="V3724" s="7"/>
      <c r="W3724" s="7"/>
      <c r="X3724" s="7"/>
      <c r="Y3724" s="7"/>
    </row>
    <row r="3725" spans="1:25" ht="13" x14ac:dyDescent="0.15">
      <c r="A3725" s="7"/>
      <c r="B3725" s="7"/>
      <c r="C3725" s="7"/>
      <c r="D3725" s="8"/>
      <c r="E3725" s="7"/>
      <c r="F3725" s="7"/>
      <c r="G3725" s="7"/>
      <c r="H3725" s="7"/>
      <c r="I3725" s="7"/>
      <c r="J3725" s="7"/>
      <c r="K3725" s="7"/>
      <c r="L3725" s="7"/>
      <c r="M3725" s="7"/>
      <c r="N3725" s="7"/>
      <c r="O3725" s="7"/>
      <c r="P3725" s="7"/>
      <c r="Q3725" s="7"/>
      <c r="R3725" s="7"/>
      <c r="S3725" s="7"/>
      <c r="T3725" s="7"/>
      <c r="U3725" s="7"/>
      <c r="V3725" s="7"/>
      <c r="W3725" s="7"/>
      <c r="X3725" s="7"/>
      <c r="Y3725" s="7"/>
    </row>
    <row r="3726" spans="1:25" ht="13" x14ac:dyDescent="0.15">
      <c r="A3726" s="7"/>
      <c r="B3726" s="7"/>
      <c r="C3726" s="7"/>
      <c r="D3726" s="8"/>
      <c r="E3726" s="7"/>
      <c r="F3726" s="7"/>
      <c r="G3726" s="7"/>
      <c r="H3726" s="7"/>
      <c r="I3726" s="7"/>
      <c r="J3726" s="7"/>
      <c r="K3726" s="7"/>
      <c r="L3726" s="7"/>
      <c r="M3726" s="7"/>
      <c r="N3726" s="7"/>
      <c r="O3726" s="7"/>
      <c r="P3726" s="7"/>
      <c r="Q3726" s="7"/>
      <c r="R3726" s="7"/>
      <c r="S3726" s="7"/>
      <c r="T3726" s="7"/>
      <c r="U3726" s="7"/>
      <c r="V3726" s="7"/>
      <c r="W3726" s="7"/>
      <c r="X3726" s="7"/>
      <c r="Y3726" s="7"/>
    </row>
    <row r="3727" spans="1:25" ht="13" x14ac:dyDescent="0.15">
      <c r="A3727" s="7"/>
      <c r="B3727" s="7"/>
      <c r="C3727" s="7"/>
      <c r="D3727" s="8"/>
      <c r="E3727" s="7"/>
      <c r="F3727" s="7"/>
      <c r="G3727" s="7"/>
      <c r="H3727" s="7"/>
      <c r="I3727" s="7"/>
      <c r="J3727" s="7"/>
      <c r="K3727" s="7"/>
      <c r="L3727" s="7"/>
      <c r="M3727" s="7"/>
      <c r="N3727" s="7"/>
      <c r="O3727" s="7"/>
      <c r="P3727" s="7"/>
      <c r="Q3727" s="7"/>
      <c r="R3727" s="7"/>
      <c r="S3727" s="7"/>
      <c r="T3727" s="7"/>
      <c r="U3727" s="7"/>
      <c r="V3727" s="7"/>
      <c r="W3727" s="7"/>
      <c r="X3727" s="7"/>
      <c r="Y3727" s="7"/>
    </row>
    <row r="3728" spans="1:25" ht="13" x14ac:dyDescent="0.15">
      <c r="A3728" s="7"/>
      <c r="B3728" s="7"/>
      <c r="C3728" s="7"/>
      <c r="D3728" s="8"/>
      <c r="E3728" s="7"/>
      <c r="F3728" s="7"/>
      <c r="G3728" s="7"/>
      <c r="H3728" s="7"/>
      <c r="I3728" s="7"/>
      <c r="J3728" s="7"/>
      <c r="K3728" s="7"/>
      <c r="L3728" s="7"/>
      <c r="M3728" s="7"/>
      <c r="N3728" s="7"/>
      <c r="O3728" s="7"/>
      <c r="P3728" s="7"/>
      <c r="Q3728" s="7"/>
      <c r="R3728" s="7"/>
      <c r="S3728" s="7"/>
      <c r="T3728" s="7"/>
      <c r="U3728" s="7"/>
      <c r="V3728" s="7"/>
      <c r="W3728" s="7"/>
      <c r="X3728" s="7"/>
      <c r="Y3728" s="7"/>
    </row>
    <row r="3729" spans="1:25" ht="13" x14ac:dyDescent="0.15">
      <c r="A3729" s="7"/>
      <c r="B3729" s="7"/>
      <c r="C3729" s="7"/>
      <c r="D3729" s="8"/>
      <c r="E3729" s="7"/>
      <c r="F3729" s="7"/>
      <c r="G3729" s="7"/>
      <c r="H3729" s="7"/>
      <c r="I3729" s="7"/>
      <c r="J3729" s="7"/>
      <c r="K3729" s="7"/>
      <c r="L3729" s="7"/>
      <c r="M3729" s="7"/>
      <c r="N3729" s="7"/>
      <c r="O3729" s="7"/>
      <c r="P3729" s="7"/>
      <c r="Q3729" s="7"/>
      <c r="R3729" s="7"/>
      <c r="S3729" s="7"/>
      <c r="T3729" s="7"/>
      <c r="U3729" s="7"/>
      <c r="V3729" s="7"/>
      <c r="W3729" s="7"/>
      <c r="X3729" s="7"/>
      <c r="Y3729" s="7"/>
    </row>
    <row r="3730" spans="1:25" ht="13" x14ac:dyDescent="0.15">
      <c r="A3730" s="7"/>
      <c r="B3730" s="7"/>
      <c r="C3730" s="7"/>
      <c r="D3730" s="8"/>
      <c r="E3730" s="7"/>
      <c r="F3730" s="7"/>
      <c r="G3730" s="7"/>
      <c r="H3730" s="7"/>
      <c r="I3730" s="7"/>
      <c r="J3730" s="7"/>
      <c r="K3730" s="7"/>
      <c r="L3730" s="7"/>
      <c r="M3730" s="7"/>
      <c r="N3730" s="7"/>
      <c r="O3730" s="7"/>
      <c r="P3730" s="7"/>
      <c r="Q3730" s="7"/>
      <c r="R3730" s="7"/>
      <c r="S3730" s="7"/>
      <c r="T3730" s="7"/>
      <c r="U3730" s="7"/>
      <c r="V3730" s="7"/>
      <c r="W3730" s="7"/>
      <c r="X3730" s="7"/>
      <c r="Y3730" s="7"/>
    </row>
    <row r="3731" spans="1:25" ht="13" x14ac:dyDescent="0.15">
      <c r="A3731" s="7"/>
      <c r="B3731" s="7"/>
      <c r="C3731" s="7"/>
      <c r="D3731" s="8"/>
      <c r="E3731" s="7"/>
      <c r="F3731" s="7"/>
      <c r="G3731" s="7"/>
      <c r="H3731" s="7"/>
      <c r="I3731" s="7"/>
      <c r="J3731" s="7"/>
      <c r="K3731" s="7"/>
      <c r="L3731" s="7"/>
      <c r="M3731" s="7"/>
      <c r="N3731" s="7"/>
      <c r="O3731" s="7"/>
      <c r="P3731" s="7"/>
      <c r="Q3731" s="7"/>
      <c r="R3731" s="7"/>
      <c r="S3731" s="7"/>
      <c r="T3731" s="7"/>
      <c r="U3731" s="7"/>
      <c r="V3731" s="7"/>
      <c r="W3731" s="7"/>
      <c r="X3731" s="7"/>
      <c r="Y3731" s="7"/>
    </row>
    <row r="3732" spans="1:25" ht="13" x14ac:dyDescent="0.15">
      <c r="A3732" s="7"/>
      <c r="B3732" s="7"/>
      <c r="C3732" s="7"/>
      <c r="D3732" s="8"/>
      <c r="E3732" s="7"/>
      <c r="F3732" s="7"/>
      <c r="G3732" s="7"/>
      <c r="H3732" s="7"/>
      <c r="I3732" s="7"/>
      <c r="J3732" s="7"/>
      <c r="K3732" s="7"/>
      <c r="L3732" s="7"/>
      <c r="M3732" s="7"/>
      <c r="N3732" s="7"/>
      <c r="O3732" s="7"/>
      <c r="P3732" s="7"/>
      <c r="Q3732" s="7"/>
      <c r="R3732" s="7"/>
      <c r="S3732" s="7"/>
      <c r="T3732" s="7"/>
      <c r="U3732" s="7"/>
      <c r="V3732" s="7"/>
      <c r="W3732" s="7"/>
      <c r="X3732" s="7"/>
      <c r="Y3732" s="7"/>
    </row>
    <row r="3733" spans="1:25" ht="13" x14ac:dyDescent="0.15">
      <c r="A3733" s="7"/>
      <c r="B3733" s="7"/>
      <c r="C3733" s="7"/>
      <c r="D3733" s="8"/>
      <c r="E3733" s="7"/>
      <c r="F3733" s="7"/>
      <c r="G3733" s="7"/>
      <c r="H3733" s="7"/>
      <c r="I3733" s="7"/>
      <c r="J3733" s="7"/>
      <c r="K3733" s="7"/>
      <c r="L3733" s="7"/>
      <c r="M3733" s="7"/>
      <c r="N3733" s="7"/>
      <c r="O3733" s="7"/>
      <c r="P3733" s="7"/>
      <c r="Q3733" s="7"/>
      <c r="R3733" s="7"/>
      <c r="S3733" s="7"/>
      <c r="T3733" s="7"/>
      <c r="U3733" s="7"/>
      <c r="V3733" s="7"/>
      <c r="W3733" s="7"/>
      <c r="X3733" s="7"/>
      <c r="Y3733" s="7"/>
    </row>
    <row r="3734" spans="1:25" ht="13" x14ac:dyDescent="0.15">
      <c r="A3734" s="7"/>
      <c r="B3734" s="7"/>
      <c r="C3734" s="7"/>
      <c r="D3734" s="8"/>
      <c r="E3734" s="7"/>
      <c r="F3734" s="7"/>
      <c r="G3734" s="7"/>
      <c r="H3734" s="7"/>
      <c r="I3734" s="7"/>
      <c r="J3734" s="7"/>
      <c r="K3734" s="7"/>
      <c r="L3734" s="7"/>
      <c r="M3734" s="7"/>
      <c r="N3734" s="7"/>
      <c r="O3734" s="7"/>
      <c r="P3734" s="7"/>
      <c r="Q3734" s="7"/>
      <c r="R3734" s="7"/>
      <c r="S3734" s="7"/>
      <c r="T3734" s="7"/>
      <c r="U3734" s="7"/>
      <c r="V3734" s="7"/>
      <c r="W3734" s="7"/>
      <c r="X3734" s="7"/>
      <c r="Y3734" s="7"/>
    </row>
    <row r="3735" spans="1:25" ht="13" x14ac:dyDescent="0.15">
      <c r="A3735" s="7"/>
      <c r="B3735" s="7"/>
      <c r="C3735" s="7"/>
      <c r="D3735" s="8"/>
      <c r="E3735" s="7"/>
      <c r="F3735" s="7"/>
      <c r="G3735" s="7"/>
      <c r="H3735" s="7"/>
      <c r="I3735" s="7"/>
      <c r="J3735" s="7"/>
      <c r="K3735" s="7"/>
      <c r="L3735" s="7"/>
      <c r="M3735" s="7"/>
      <c r="N3735" s="7"/>
      <c r="O3735" s="7"/>
      <c r="P3735" s="7"/>
      <c r="Q3735" s="7"/>
      <c r="R3735" s="7"/>
      <c r="S3735" s="7"/>
      <c r="T3735" s="7"/>
      <c r="U3735" s="7"/>
      <c r="V3735" s="7"/>
      <c r="W3735" s="7"/>
      <c r="X3735" s="7"/>
      <c r="Y3735" s="7"/>
    </row>
    <row r="3736" spans="1:25" ht="13" x14ac:dyDescent="0.15">
      <c r="A3736" s="7"/>
      <c r="B3736" s="7"/>
      <c r="C3736" s="7"/>
      <c r="D3736" s="8"/>
      <c r="E3736" s="7"/>
      <c r="F3736" s="7"/>
      <c r="G3736" s="7"/>
      <c r="H3736" s="7"/>
      <c r="I3736" s="7"/>
      <c r="J3736" s="7"/>
      <c r="K3736" s="7"/>
      <c r="L3736" s="7"/>
      <c r="M3736" s="7"/>
      <c r="N3736" s="7"/>
      <c r="O3736" s="7"/>
      <c r="P3736" s="7"/>
      <c r="Q3736" s="7"/>
      <c r="R3736" s="7"/>
      <c r="S3736" s="7"/>
      <c r="T3736" s="7"/>
      <c r="U3736" s="7"/>
      <c r="V3736" s="7"/>
      <c r="W3736" s="7"/>
      <c r="X3736" s="7"/>
      <c r="Y3736" s="7"/>
    </row>
    <row r="3737" spans="1:25" ht="13" x14ac:dyDescent="0.15">
      <c r="A3737" s="7"/>
      <c r="B3737" s="7"/>
      <c r="C3737" s="7"/>
      <c r="D3737" s="8"/>
      <c r="E3737" s="7"/>
      <c r="F3737" s="7"/>
      <c r="G3737" s="7"/>
      <c r="H3737" s="7"/>
      <c r="I3737" s="7"/>
      <c r="J3737" s="7"/>
      <c r="K3737" s="7"/>
      <c r="L3737" s="7"/>
      <c r="M3737" s="7"/>
      <c r="N3737" s="7"/>
      <c r="O3737" s="7"/>
      <c r="P3737" s="7"/>
      <c r="Q3737" s="7"/>
      <c r="R3737" s="7"/>
      <c r="S3737" s="7"/>
      <c r="T3737" s="7"/>
      <c r="U3737" s="7"/>
      <c r="V3737" s="7"/>
      <c r="W3737" s="7"/>
      <c r="X3737" s="7"/>
      <c r="Y3737" s="7"/>
    </row>
    <row r="3738" spans="1:25" ht="13" x14ac:dyDescent="0.15">
      <c r="A3738" s="7"/>
      <c r="B3738" s="7"/>
      <c r="C3738" s="7"/>
      <c r="D3738" s="8"/>
      <c r="E3738" s="7"/>
      <c r="F3738" s="7"/>
      <c r="G3738" s="7"/>
      <c r="H3738" s="7"/>
      <c r="I3738" s="7"/>
      <c r="J3738" s="7"/>
      <c r="K3738" s="7"/>
      <c r="L3738" s="7"/>
      <c r="M3738" s="7"/>
      <c r="N3738" s="7"/>
      <c r="O3738" s="7"/>
      <c r="P3738" s="7"/>
      <c r="Q3738" s="7"/>
      <c r="R3738" s="7"/>
      <c r="S3738" s="7"/>
      <c r="T3738" s="7"/>
      <c r="U3738" s="7"/>
      <c r="V3738" s="7"/>
      <c r="W3738" s="7"/>
      <c r="X3738" s="7"/>
      <c r="Y3738" s="7"/>
    </row>
    <row r="3739" spans="1:25" ht="13" x14ac:dyDescent="0.15">
      <c r="A3739" s="7"/>
      <c r="B3739" s="7"/>
      <c r="C3739" s="7"/>
      <c r="D3739" s="8"/>
      <c r="E3739" s="7"/>
      <c r="F3739" s="7"/>
      <c r="G3739" s="7"/>
      <c r="H3739" s="7"/>
      <c r="I3739" s="7"/>
      <c r="J3739" s="7"/>
      <c r="K3739" s="7"/>
      <c r="L3739" s="7"/>
      <c r="M3739" s="7"/>
      <c r="N3739" s="7"/>
      <c r="O3739" s="7"/>
      <c r="P3739" s="7"/>
      <c r="Q3739" s="7"/>
      <c r="R3739" s="7"/>
      <c r="S3739" s="7"/>
      <c r="T3739" s="7"/>
      <c r="U3739" s="7"/>
      <c r="V3739" s="7"/>
      <c r="W3739" s="7"/>
      <c r="X3739" s="7"/>
      <c r="Y3739" s="7"/>
    </row>
    <row r="3740" spans="1:25" ht="13" x14ac:dyDescent="0.15">
      <c r="A3740" s="7"/>
      <c r="B3740" s="7"/>
      <c r="C3740" s="7"/>
      <c r="D3740" s="8"/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7"/>
      <c r="P3740" s="7"/>
      <c r="Q3740" s="7"/>
      <c r="R3740" s="7"/>
      <c r="S3740" s="7"/>
      <c r="T3740" s="7"/>
      <c r="U3740" s="7"/>
      <c r="V3740" s="7"/>
      <c r="W3740" s="7"/>
      <c r="X3740" s="7"/>
      <c r="Y3740" s="7"/>
    </row>
    <row r="3741" spans="1:25" ht="13" x14ac:dyDescent="0.15">
      <c r="A3741" s="7"/>
      <c r="B3741" s="7"/>
      <c r="C3741" s="7"/>
      <c r="D3741" s="8"/>
      <c r="E3741" s="7"/>
      <c r="F3741" s="7"/>
      <c r="G3741" s="7"/>
      <c r="H3741" s="7"/>
      <c r="I3741" s="7"/>
      <c r="J3741" s="7"/>
      <c r="K3741" s="7"/>
      <c r="L3741" s="7"/>
      <c r="M3741" s="7"/>
      <c r="N3741" s="7"/>
      <c r="O3741" s="7"/>
      <c r="P3741" s="7"/>
      <c r="Q3741" s="7"/>
      <c r="R3741" s="7"/>
      <c r="S3741" s="7"/>
      <c r="T3741" s="7"/>
      <c r="U3741" s="7"/>
      <c r="V3741" s="7"/>
      <c r="W3741" s="7"/>
      <c r="X3741" s="7"/>
      <c r="Y3741" s="7"/>
    </row>
    <row r="3742" spans="1:25" ht="13" x14ac:dyDescent="0.15">
      <c r="A3742" s="7"/>
      <c r="B3742" s="7"/>
      <c r="C3742" s="7"/>
      <c r="D3742" s="8"/>
      <c r="E3742" s="7"/>
      <c r="F3742" s="7"/>
      <c r="G3742" s="7"/>
      <c r="H3742" s="7"/>
      <c r="I3742" s="7"/>
      <c r="J3742" s="7"/>
      <c r="K3742" s="7"/>
      <c r="L3742" s="7"/>
      <c r="M3742" s="7"/>
      <c r="N3742" s="7"/>
      <c r="O3742" s="7"/>
      <c r="P3742" s="7"/>
      <c r="Q3742" s="7"/>
      <c r="R3742" s="7"/>
      <c r="S3742" s="7"/>
      <c r="T3742" s="7"/>
      <c r="U3742" s="7"/>
      <c r="V3742" s="7"/>
      <c r="W3742" s="7"/>
      <c r="X3742" s="7"/>
      <c r="Y3742" s="7"/>
    </row>
    <row r="3743" spans="1:25" ht="13" x14ac:dyDescent="0.15">
      <c r="A3743" s="7"/>
      <c r="B3743" s="7"/>
      <c r="C3743" s="7"/>
      <c r="D3743" s="8"/>
      <c r="E3743" s="7"/>
      <c r="F3743" s="7"/>
      <c r="G3743" s="7"/>
      <c r="H3743" s="7"/>
      <c r="I3743" s="7"/>
      <c r="J3743" s="7"/>
      <c r="K3743" s="7"/>
      <c r="L3743" s="7"/>
      <c r="M3743" s="7"/>
      <c r="N3743" s="7"/>
      <c r="O3743" s="7"/>
      <c r="P3743" s="7"/>
      <c r="Q3743" s="7"/>
      <c r="R3743" s="7"/>
      <c r="S3743" s="7"/>
      <c r="T3743" s="7"/>
      <c r="U3743" s="7"/>
      <c r="V3743" s="7"/>
      <c r="W3743" s="7"/>
      <c r="X3743" s="7"/>
      <c r="Y3743" s="7"/>
    </row>
    <row r="3744" spans="1:25" ht="13" x14ac:dyDescent="0.15">
      <c r="A3744" s="7"/>
      <c r="B3744" s="7"/>
      <c r="C3744" s="7"/>
      <c r="D3744" s="8"/>
      <c r="E3744" s="7"/>
      <c r="F3744" s="7"/>
      <c r="G3744" s="7"/>
      <c r="H3744" s="7"/>
      <c r="I3744" s="7"/>
      <c r="J3744" s="7"/>
      <c r="K3744" s="7"/>
      <c r="L3744" s="7"/>
      <c r="M3744" s="7"/>
      <c r="N3744" s="7"/>
      <c r="O3744" s="7"/>
      <c r="P3744" s="7"/>
      <c r="Q3744" s="7"/>
      <c r="R3744" s="7"/>
      <c r="S3744" s="7"/>
      <c r="T3744" s="7"/>
      <c r="U3744" s="7"/>
      <c r="V3744" s="7"/>
      <c r="W3744" s="7"/>
      <c r="X3744" s="7"/>
      <c r="Y3744" s="7"/>
    </row>
    <row r="3745" spans="1:25" ht="13" x14ac:dyDescent="0.15">
      <c r="A3745" s="7"/>
      <c r="B3745" s="7"/>
      <c r="C3745" s="7"/>
      <c r="D3745" s="8"/>
      <c r="E3745" s="7"/>
      <c r="F3745" s="7"/>
      <c r="G3745" s="7"/>
      <c r="H3745" s="7"/>
      <c r="I3745" s="7"/>
      <c r="J3745" s="7"/>
      <c r="K3745" s="7"/>
      <c r="L3745" s="7"/>
      <c r="M3745" s="7"/>
      <c r="N3745" s="7"/>
      <c r="O3745" s="7"/>
      <c r="P3745" s="7"/>
      <c r="Q3745" s="7"/>
      <c r="R3745" s="7"/>
      <c r="S3745" s="7"/>
      <c r="T3745" s="7"/>
      <c r="U3745" s="7"/>
      <c r="V3745" s="7"/>
      <c r="W3745" s="7"/>
      <c r="X3745" s="7"/>
      <c r="Y3745" s="7"/>
    </row>
    <row r="3746" spans="1:25" ht="13" x14ac:dyDescent="0.15">
      <c r="A3746" s="7"/>
      <c r="B3746" s="7"/>
      <c r="C3746" s="7"/>
      <c r="D3746" s="8"/>
      <c r="E3746" s="7"/>
      <c r="F3746" s="7"/>
      <c r="G3746" s="7"/>
      <c r="H3746" s="7"/>
      <c r="I3746" s="7"/>
      <c r="J3746" s="7"/>
      <c r="K3746" s="7"/>
      <c r="L3746" s="7"/>
      <c r="M3746" s="7"/>
      <c r="N3746" s="7"/>
      <c r="O3746" s="7"/>
      <c r="P3746" s="7"/>
      <c r="Q3746" s="7"/>
      <c r="R3746" s="7"/>
      <c r="S3746" s="7"/>
      <c r="T3746" s="7"/>
      <c r="U3746" s="7"/>
      <c r="V3746" s="7"/>
      <c r="W3746" s="7"/>
      <c r="X3746" s="7"/>
      <c r="Y3746" s="7"/>
    </row>
    <row r="3747" spans="1:25" ht="13" x14ac:dyDescent="0.15">
      <c r="A3747" s="7"/>
      <c r="B3747" s="7"/>
      <c r="C3747" s="7"/>
      <c r="D3747" s="8"/>
      <c r="E3747" s="7"/>
      <c r="F3747" s="7"/>
      <c r="G3747" s="7"/>
      <c r="H3747" s="7"/>
      <c r="I3747" s="7"/>
      <c r="J3747" s="7"/>
      <c r="K3747" s="7"/>
      <c r="L3747" s="7"/>
      <c r="M3747" s="7"/>
      <c r="N3747" s="7"/>
      <c r="O3747" s="7"/>
      <c r="P3747" s="7"/>
      <c r="Q3747" s="7"/>
      <c r="R3747" s="7"/>
      <c r="S3747" s="7"/>
      <c r="T3747" s="7"/>
      <c r="U3747" s="7"/>
      <c r="V3747" s="7"/>
      <c r="W3747" s="7"/>
      <c r="X3747" s="7"/>
      <c r="Y3747" s="7"/>
    </row>
    <row r="3748" spans="1:25" ht="13" x14ac:dyDescent="0.15">
      <c r="A3748" s="7"/>
      <c r="B3748" s="7"/>
      <c r="C3748" s="7"/>
      <c r="D3748" s="8"/>
      <c r="E3748" s="7"/>
      <c r="F3748" s="7"/>
      <c r="G3748" s="7"/>
      <c r="H3748" s="7"/>
      <c r="I3748" s="7"/>
      <c r="J3748" s="7"/>
      <c r="K3748" s="7"/>
      <c r="L3748" s="7"/>
      <c r="M3748" s="7"/>
      <c r="N3748" s="7"/>
      <c r="O3748" s="7"/>
      <c r="P3748" s="7"/>
      <c r="Q3748" s="7"/>
      <c r="R3748" s="7"/>
      <c r="S3748" s="7"/>
      <c r="T3748" s="7"/>
      <c r="U3748" s="7"/>
      <c r="V3748" s="7"/>
      <c r="W3748" s="7"/>
      <c r="X3748" s="7"/>
      <c r="Y3748" s="7"/>
    </row>
    <row r="3749" spans="1:25" ht="13" x14ac:dyDescent="0.15">
      <c r="A3749" s="7"/>
      <c r="B3749" s="7"/>
      <c r="C3749" s="7"/>
      <c r="D3749" s="8"/>
      <c r="E3749" s="7"/>
      <c r="F3749" s="7"/>
      <c r="G3749" s="7"/>
      <c r="H3749" s="7"/>
      <c r="I3749" s="7"/>
      <c r="J3749" s="7"/>
      <c r="K3749" s="7"/>
      <c r="L3749" s="7"/>
      <c r="M3749" s="7"/>
      <c r="N3749" s="7"/>
      <c r="O3749" s="7"/>
      <c r="P3749" s="7"/>
      <c r="Q3749" s="7"/>
      <c r="R3749" s="7"/>
      <c r="S3749" s="7"/>
      <c r="T3749" s="7"/>
      <c r="U3749" s="7"/>
      <c r="V3749" s="7"/>
      <c r="W3749" s="7"/>
      <c r="X3749" s="7"/>
      <c r="Y3749" s="7"/>
    </row>
    <row r="3750" spans="1:25" ht="13" x14ac:dyDescent="0.15">
      <c r="A3750" s="7"/>
      <c r="B3750" s="7"/>
      <c r="C3750" s="7"/>
      <c r="D3750" s="8"/>
      <c r="E3750" s="7"/>
      <c r="F3750" s="7"/>
      <c r="G3750" s="7"/>
      <c r="H3750" s="7"/>
      <c r="I3750" s="7"/>
      <c r="J3750" s="7"/>
      <c r="K3750" s="7"/>
      <c r="L3750" s="7"/>
      <c r="M3750" s="7"/>
      <c r="N3750" s="7"/>
      <c r="O3750" s="7"/>
      <c r="P3750" s="7"/>
      <c r="Q3750" s="7"/>
      <c r="R3750" s="7"/>
      <c r="S3750" s="7"/>
      <c r="T3750" s="7"/>
      <c r="U3750" s="7"/>
      <c r="V3750" s="7"/>
      <c r="W3750" s="7"/>
      <c r="X3750" s="7"/>
      <c r="Y3750" s="7"/>
    </row>
    <row r="3751" spans="1:25" ht="13" x14ac:dyDescent="0.15">
      <c r="A3751" s="7"/>
      <c r="B3751" s="7"/>
      <c r="C3751" s="7"/>
      <c r="D3751" s="8"/>
      <c r="E3751" s="7"/>
      <c r="F3751" s="7"/>
      <c r="G3751" s="7"/>
      <c r="H3751" s="7"/>
      <c r="I3751" s="7"/>
      <c r="J3751" s="7"/>
      <c r="K3751" s="7"/>
      <c r="L3751" s="7"/>
      <c r="M3751" s="7"/>
      <c r="N3751" s="7"/>
      <c r="O3751" s="7"/>
      <c r="P3751" s="7"/>
      <c r="Q3751" s="7"/>
      <c r="R3751" s="7"/>
      <c r="S3751" s="7"/>
      <c r="T3751" s="7"/>
      <c r="U3751" s="7"/>
      <c r="V3751" s="7"/>
      <c r="W3751" s="7"/>
      <c r="X3751" s="7"/>
      <c r="Y3751" s="7"/>
    </row>
    <row r="3752" spans="1:25" ht="13" x14ac:dyDescent="0.15">
      <c r="A3752" s="7"/>
      <c r="B3752" s="7"/>
      <c r="C3752" s="7"/>
      <c r="D3752" s="8"/>
      <c r="E3752" s="7"/>
      <c r="F3752" s="7"/>
      <c r="G3752" s="7"/>
      <c r="H3752" s="7"/>
      <c r="I3752" s="7"/>
      <c r="J3752" s="7"/>
      <c r="K3752" s="7"/>
      <c r="L3752" s="7"/>
      <c r="M3752" s="7"/>
      <c r="N3752" s="7"/>
      <c r="O3752" s="7"/>
      <c r="P3752" s="7"/>
      <c r="Q3752" s="7"/>
      <c r="R3752" s="7"/>
      <c r="S3752" s="7"/>
      <c r="T3752" s="7"/>
      <c r="U3752" s="7"/>
      <c r="V3752" s="7"/>
      <c r="W3752" s="7"/>
      <c r="X3752" s="7"/>
      <c r="Y3752" s="7"/>
    </row>
    <row r="3753" spans="1:25" ht="13" x14ac:dyDescent="0.15">
      <c r="A3753" s="7"/>
      <c r="B3753" s="7"/>
      <c r="C3753" s="7"/>
      <c r="D3753" s="8"/>
      <c r="E3753" s="7"/>
      <c r="F3753" s="7"/>
      <c r="G3753" s="7"/>
      <c r="H3753" s="7"/>
      <c r="I3753" s="7"/>
      <c r="J3753" s="7"/>
      <c r="K3753" s="7"/>
      <c r="L3753" s="7"/>
      <c r="M3753" s="7"/>
      <c r="N3753" s="7"/>
      <c r="O3753" s="7"/>
      <c r="P3753" s="7"/>
      <c r="Q3753" s="7"/>
      <c r="R3753" s="7"/>
      <c r="S3753" s="7"/>
      <c r="T3753" s="7"/>
      <c r="U3753" s="7"/>
      <c r="V3753" s="7"/>
      <c r="W3753" s="7"/>
      <c r="X3753" s="7"/>
      <c r="Y3753" s="7"/>
    </row>
    <row r="3754" spans="1:25" ht="13" x14ac:dyDescent="0.15">
      <c r="A3754" s="7"/>
      <c r="B3754" s="7"/>
      <c r="C3754" s="7"/>
      <c r="D3754" s="8"/>
      <c r="E3754" s="7"/>
      <c r="F3754" s="7"/>
      <c r="G3754" s="7"/>
      <c r="H3754" s="7"/>
      <c r="I3754" s="7"/>
      <c r="J3754" s="7"/>
      <c r="K3754" s="7"/>
      <c r="L3754" s="7"/>
      <c r="M3754" s="7"/>
      <c r="N3754" s="7"/>
      <c r="O3754" s="7"/>
      <c r="P3754" s="7"/>
      <c r="Q3754" s="7"/>
      <c r="R3754" s="7"/>
      <c r="S3754" s="7"/>
      <c r="T3754" s="7"/>
      <c r="U3754" s="7"/>
      <c r="V3754" s="7"/>
      <c r="W3754" s="7"/>
      <c r="X3754" s="7"/>
      <c r="Y3754" s="7"/>
    </row>
    <row r="3755" spans="1:25" ht="13" x14ac:dyDescent="0.15">
      <c r="A3755" s="7"/>
      <c r="B3755" s="7"/>
      <c r="C3755" s="7"/>
      <c r="D3755" s="8"/>
      <c r="E3755" s="7"/>
      <c r="F3755" s="7"/>
      <c r="G3755" s="7"/>
      <c r="H3755" s="7"/>
      <c r="I3755" s="7"/>
      <c r="J3755" s="7"/>
      <c r="K3755" s="7"/>
      <c r="L3755" s="7"/>
      <c r="M3755" s="7"/>
      <c r="N3755" s="7"/>
      <c r="O3755" s="7"/>
      <c r="P3755" s="7"/>
      <c r="Q3755" s="7"/>
      <c r="R3755" s="7"/>
      <c r="S3755" s="7"/>
      <c r="T3755" s="7"/>
      <c r="U3755" s="7"/>
      <c r="V3755" s="7"/>
      <c r="W3755" s="7"/>
      <c r="X3755" s="7"/>
      <c r="Y3755" s="7"/>
    </row>
    <row r="3756" spans="1:25" ht="13" x14ac:dyDescent="0.15">
      <c r="A3756" s="7"/>
      <c r="B3756" s="7"/>
      <c r="C3756" s="7"/>
      <c r="D3756" s="8"/>
      <c r="E3756" s="7"/>
      <c r="F3756" s="7"/>
      <c r="G3756" s="7"/>
      <c r="H3756" s="7"/>
      <c r="I3756" s="7"/>
      <c r="J3756" s="7"/>
      <c r="K3756" s="7"/>
      <c r="L3756" s="7"/>
      <c r="M3756" s="7"/>
      <c r="N3756" s="7"/>
      <c r="O3756" s="7"/>
      <c r="P3756" s="7"/>
      <c r="Q3756" s="7"/>
      <c r="R3756" s="7"/>
      <c r="S3756" s="7"/>
      <c r="T3756" s="7"/>
      <c r="U3756" s="7"/>
      <c r="V3756" s="7"/>
      <c r="W3756" s="7"/>
      <c r="X3756" s="7"/>
      <c r="Y3756" s="7"/>
    </row>
    <row r="3757" spans="1:25" ht="13" x14ac:dyDescent="0.15">
      <c r="A3757" s="7"/>
      <c r="B3757" s="7"/>
      <c r="C3757" s="7"/>
      <c r="D3757" s="8"/>
      <c r="E3757" s="7"/>
      <c r="F3757" s="7"/>
      <c r="G3757" s="7"/>
      <c r="H3757" s="7"/>
      <c r="I3757" s="7"/>
      <c r="J3757" s="7"/>
      <c r="K3757" s="7"/>
      <c r="L3757" s="7"/>
      <c r="M3757" s="7"/>
      <c r="N3757" s="7"/>
      <c r="O3757" s="7"/>
      <c r="P3757" s="7"/>
      <c r="Q3757" s="7"/>
      <c r="R3757" s="7"/>
      <c r="S3757" s="7"/>
      <c r="T3757" s="7"/>
      <c r="U3757" s="7"/>
      <c r="V3757" s="7"/>
      <c r="W3757" s="7"/>
      <c r="X3757" s="7"/>
      <c r="Y3757" s="7"/>
    </row>
    <row r="3758" spans="1:25" ht="13" x14ac:dyDescent="0.15">
      <c r="A3758" s="7"/>
      <c r="B3758" s="7"/>
      <c r="C3758" s="7"/>
      <c r="D3758" s="8"/>
      <c r="E3758" s="7"/>
      <c r="F3758" s="7"/>
      <c r="G3758" s="7"/>
      <c r="H3758" s="7"/>
      <c r="I3758" s="7"/>
      <c r="J3758" s="7"/>
      <c r="K3758" s="7"/>
      <c r="L3758" s="7"/>
      <c r="M3758" s="7"/>
      <c r="N3758" s="7"/>
      <c r="O3758" s="7"/>
      <c r="P3758" s="7"/>
      <c r="Q3758" s="7"/>
      <c r="R3758" s="7"/>
      <c r="S3758" s="7"/>
      <c r="T3758" s="7"/>
      <c r="U3758" s="7"/>
      <c r="V3758" s="7"/>
      <c r="W3758" s="7"/>
      <c r="X3758" s="7"/>
      <c r="Y3758" s="7"/>
    </row>
    <row r="3759" spans="1:25" ht="13" x14ac:dyDescent="0.15">
      <c r="A3759" s="7"/>
      <c r="B3759" s="7"/>
      <c r="C3759" s="7"/>
      <c r="D3759" s="8"/>
      <c r="E3759" s="7"/>
      <c r="F3759" s="7"/>
      <c r="G3759" s="7"/>
      <c r="H3759" s="7"/>
      <c r="I3759" s="7"/>
      <c r="J3759" s="7"/>
      <c r="K3759" s="7"/>
      <c r="L3759" s="7"/>
      <c r="M3759" s="7"/>
      <c r="N3759" s="7"/>
      <c r="O3759" s="7"/>
      <c r="P3759" s="7"/>
      <c r="Q3759" s="7"/>
      <c r="R3759" s="7"/>
      <c r="S3759" s="7"/>
      <c r="T3759" s="7"/>
      <c r="U3759" s="7"/>
      <c r="V3759" s="7"/>
      <c r="W3759" s="7"/>
      <c r="X3759" s="7"/>
      <c r="Y3759" s="7"/>
    </row>
    <row r="3760" spans="1:25" ht="13" x14ac:dyDescent="0.15">
      <c r="A3760" s="7"/>
      <c r="B3760" s="7"/>
      <c r="C3760" s="7"/>
      <c r="D3760" s="8"/>
      <c r="E3760" s="7"/>
      <c r="F3760" s="7"/>
      <c r="G3760" s="7"/>
      <c r="H3760" s="7"/>
      <c r="I3760" s="7"/>
      <c r="J3760" s="7"/>
      <c r="K3760" s="7"/>
      <c r="L3760" s="7"/>
      <c r="M3760" s="7"/>
      <c r="N3760" s="7"/>
      <c r="O3760" s="7"/>
      <c r="P3760" s="7"/>
      <c r="Q3760" s="7"/>
      <c r="R3760" s="7"/>
      <c r="S3760" s="7"/>
      <c r="T3760" s="7"/>
      <c r="U3760" s="7"/>
      <c r="V3760" s="7"/>
      <c r="W3760" s="7"/>
      <c r="X3760" s="7"/>
      <c r="Y3760" s="7"/>
    </row>
    <row r="3761" spans="1:25" ht="13" x14ac:dyDescent="0.15">
      <c r="A3761" s="7"/>
      <c r="B3761" s="7"/>
      <c r="C3761" s="7"/>
      <c r="D3761" s="8"/>
      <c r="E3761" s="7"/>
      <c r="F3761" s="7"/>
      <c r="G3761" s="7"/>
      <c r="H3761" s="7"/>
      <c r="I3761" s="7"/>
      <c r="J3761" s="7"/>
      <c r="K3761" s="7"/>
      <c r="L3761" s="7"/>
      <c r="M3761" s="7"/>
      <c r="N3761" s="7"/>
      <c r="O3761" s="7"/>
      <c r="P3761" s="7"/>
      <c r="Q3761" s="7"/>
      <c r="R3761" s="7"/>
      <c r="S3761" s="7"/>
      <c r="T3761" s="7"/>
      <c r="U3761" s="7"/>
      <c r="V3761" s="7"/>
      <c r="W3761" s="7"/>
      <c r="X3761" s="7"/>
      <c r="Y3761" s="7"/>
    </row>
    <row r="3762" spans="1:25" ht="13" x14ac:dyDescent="0.15">
      <c r="A3762" s="7"/>
      <c r="B3762" s="7"/>
      <c r="C3762" s="7"/>
      <c r="D3762" s="8"/>
      <c r="E3762" s="7"/>
      <c r="F3762" s="7"/>
      <c r="G3762" s="7"/>
      <c r="H3762" s="7"/>
      <c r="I3762" s="7"/>
      <c r="J3762" s="7"/>
      <c r="K3762" s="7"/>
      <c r="L3762" s="7"/>
      <c r="M3762" s="7"/>
      <c r="N3762" s="7"/>
      <c r="O3762" s="7"/>
      <c r="P3762" s="7"/>
      <c r="Q3762" s="7"/>
      <c r="R3762" s="7"/>
      <c r="S3762" s="7"/>
      <c r="T3762" s="7"/>
      <c r="U3762" s="7"/>
      <c r="V3762" s="7"/>
      <c r="W3762" s="7"/>
      <c r="X3762" s="7"/>
      <c r="Y3762" s="7"/>
    </row>
    <row r="3763" spans="1:25" ht="13" x14ac:dyDescent="0.15">
      <c r="A3763" s="7"/>
      <c r="B3763" s="7"/>
      <c r="C3763" s="7"/>
      <c r="D3763" s="8"/>
      <c r="E3763" s="7"/>
      <c r="F3763" s="7"/>
      <c r="G3763" s="7"/>
      <c r="H3763" s="7"/>
      <c r="I3763" s="7"/>
      <c r="J3763" s="7"/>
      <c r="K3763" s="7"/>
      <c r="L3763" s="7"/>
      <c r="M3763" s="7"/>
      <c r="N3763" s="7"/>
      <c r="O3763" s="7"/>
      <c r="P3763" s="7"/>
      <c r="Q3763" s="7"/>
      <c r="R3763" s="7"/>
      <c r="S3763" s="7"/>
      <c r="T3763" s="7"/>
      <c r="U3763" s="7"/>
      <c r="V3763" s="7"/>
      <c r="W3763" s="7"/>
      <c r="X3763" s="7"/>
      <c r="Y3763" s="7"/>
    </row>
    <row r="3764" spans="1:25" ht="13" x14ac:dyDescent="0.15">
      <c r="A3764" s="7"/>
      <c r="B3764" s="7"/>
      <c r="C3764" s="7"/>
      <c r="D3764" s="8"/>
      <c r="E3764" s="7"/>
      <c r="F3764" s="7"/>
      <c r="G3764" s="7"/>
      <c r="H3764" s="7"/>
      <c r="I3764" s="7"/>
      <c r="J3764" s="7"/>
      <c r="K3764" s="7"/>
      <c r="L3764" s="7"/>
      <c r="M3764" s="7"/>
      <c r="N3764" s="7"/>
      <c r="O3764" s="7"/>
      <c r="P3764" s="7"/>
      <c r="Q3764" s="7"/>
      <c r="R3764" s="7"/>
      <c r="S3764" s="7"/>
      <c r="T3764" s="7"/>
      <c r="U3764" s="7"/>
      <c r="V3764" s="7"/>
      <c r="W3764" s="7"/>
      <c r="X3764" s="7"/>
      <c r="Y3764" s="7"/>
    </row>
    <row r="3765" spans="1:25" ht="13" x14ac:dyDescent="0.15">
      <c r="A3765" s="7"/>
      <c r="B3765" s="7"/>
      <c r="C3765" s="7"/>
      <c r="D3765" s="8"/>
      <c r="E3765" s="7"/>
      <c r="F3765" s="7"/>
      <c r="G3765" s="7"/>
      <c r="H3765" s="7"/>
      <c r="I3765" s="7"/>
      <c r="J3765" s="7"/>
      <c r="K3765" s="7"/>
      <c r="L3765" s="7"/>
      <c r="M3765" s="7"/>
      <c r="N3765" s="7"/>
      <c r="O3765" s="7"/>
      <c r="P3765" s="7"/>
      <c r="Q3765" s="7"/>
      <c r="R3765" s="7"/>
      <c r="S3765" s="7"/>
      <c r="T3765" s="7"/>
      <c r="U3765" s="7"/>
      <c r="V3765" s="7"/>
      <c r="W3765" s="7"/>
      <c r="X3765" s="7"/>
      <c r="Y3765" s="7"/>
    </row>
    <row r="3766" spans="1:25" ht="13" x14ac:dyDescent="0.15">
      <c r="A3766" s="7"/>
      <c r="B3766" s="7"/>
      <c r="C3766" s="7"/>
      <c r="D3766" s="8"/>
      <c r="E3766" s="7"/>
      <c r="F3766" s="7"/>
      <c r="G3766" s="7"/>
      <c r="H3766" s="7"/>
      <c r="I3766" s="7"/>
      <c r="J3766" s="7"/>
      <c r="K3766" s="7"/>
      <c r="L3766" s="7"/>
      <c r="M3766" s="7"/>
      <c r="N3766" s="7"/>
      <c r="O3766" s="7"/>
      <c r="P3766" s="7"/>
      <c r="Q3766" s="7"/>
      <c r="R3766" s="7"/>
      <c r="S3766" s="7"/>
      <c r="T3766" s="7"/>
      <c r="U3766" s="7"/>
      <c r="V3766" s="7"/>
      <c r="W3766" s="7"/>
      <c r="X3766" s="7"/>
      <c r="Y3766" s="7"/>
    </row>
    <row r="3767" spans="1:25" ht="13" x14ac:dyDescent="0.15">
      <c r="A3767" s="7"/>
      <c r="B3767" s="7"/>
      <c r="C3767" s="7"/>
      <c r="D3767" s="8"/>
      <c r="E3767" s="7"/>
      <c r="F3767" s="7"/>
      <c r="G3767" s="7"/>
      <c r="H3767" s="7"/>
      <c r="I3767" s="7"/>
      <c r="J3767" s="7"/>
      <c r="K3767" s="7"/>
      <c r="L3767" s="7"/>
      <c r="M3767" s="7"/>
      <c r="N3767" s="7"/>
      <c r="O3767" s="7"/>
      <c r="P3767" s="7"/>
      <c r="Q3767" s="7"/>
      <c r="R3767" s="7"/>
      <c r="S3767" s="7"/>
      <c r="T3767" s="7"/>
      <c r="U3767" s="7"/>
      <c r="V3767" s="7"/>
      <c r="W3767" s="7"/>
      <c r="X3767" s="7"/>
      <c r="Y3767" s="7"/>
    </row>
    <row r="3768" spans="1:25" ht="13" x14ac:dyDescent="0.15">
      <c r="A3768" s="7"/>
      <c r="B3768" s="7"/>
      <c r="C3768" s="7"/>
      <c r="D3768" s="8"/>
      <c r="E3768" s="7"/>
      <c r="F3768" s="7"/>
      <c r="G3768" s="7"/>
      <c r="H3768" s="7"/>
      <c r="I3768" s="7"/>
      <c r="J3768" s="7"/>
      <c r="K3768" s="7"/>
      <c r="L3768" s="7"/>
      <c r="M3768" s="7"/>
      <c r="N3768" s="7"/>
      <c r="O3768" s="7"/>
      <c r="P3768" s="7"/>
      <c r="Q3768" s="7"/>
      <c r="R3768" s="7"/>
      <c r="S3768" s="7"/>
      <c r="T3768" s="7"/>
      <c r="U3768" s="7"/>
      <c r="V3768" s="7"/>
      <c r="W3768" s="7"/>
      <c r="X3768" s="7"/>
      <c r="Y3768" s="7"/>
    </row>
    <row r="3769" spans="1:25" ht="13" x14ac:dyDescent="0.15">
      <c r="A3769" s="7"/>
      <c r="B3769" s="7"/>
      <c r="C3769" s="7"/>
      <c r="D3769" s="8"/>
      <c r="E3769" s="7"/>
      <c r="F3769" s="7"/>
      <c r="G3769" s="7"/>
      <c r="H3769" s="7"/>
      <c r="I3769" s="7"/>
      <c r="J3769" s="7"/>
      <c r="K3769" s="7"/>
      <c r="L3769" s="7"/>
      <c r="M3769" s="7"/>
      <c r="N3769" s="7"/>
      <c r="O3769" s="7"/>
      <c r="P3769" s="7"/>
      <c r="Q3769" s="7"/>
      <c r="R3769" s="7"/>
      <c r="S3769" s="7"/>
      <c r="T3769" s="7"/>
      <c r="U3769" s="7"/>
      <c r="V3769" s="7"/>
      <c r="W3769" s="7"/>
      <c r="X3769" s="7"/>
      <c r="Y3769" s="7"/>
    </row>
    <row r="3770" spans="1:25" ht="13" x14ac:dyDescent="0.15">
      <c r="A3770" s="7"/>
      <c r="B3770" s="7"/>
      <c r="C3770" s="7"/>
      <c r="D3770" s="8"/>
      <c r="E3770" s="7"/>
      <c r="F3770" s="7"/>
      <c r="G3770" s="7"/>
      <c r="H3770" s="7"/>
      <c r="I3770" s="7"/>
      <c r="J3770" s="7"/>
      <c r="K3770" s="7"/>
      <c r="L3770" s="7"/>
      <c r="M3770" s="7"/>
      <c r="N3770" s="7"/>
      <c r="O3770" s="7"/>
      <c r="P3770" s="7"/>
      <c r="Q3770" s="7"/>
      <c r="R3770" s="7"/>
      <c r="S3770" s="7"/>
      <c r="T3770" s="7"/>
      <c r="U3770" s="7"/>
      <c r="V3770" s="7"/>
      <c r="W3770" s="7"/>
      <c r="X3770" s="7"/>
      <c r="Y3770" s="7"/>
    </row>
    <row r="3771" spans="1:25" ht="13" x14ac:dyDescent="0.15">
      <c r="A3771" s="7"/>
      <c r="B3771" s="7"/>
      <c r="C3771" s="7"/>
      <c r="D3771" s="8"/>
      <c r="E3771" s="7"/>
      <c r="F3771" s="7"/>
      <c r="G3771" s="7"/>
      <c r="H3771" s="7"/>
      <c r="I3771" s="7"/>
      <c r="J3771" s="7"/>
      <c r="K3771" s="7"/>
      <c r="L3771" s="7"/>
      <c r="M3771" s="7"/>
      <c r="N3771" s="7"/>
      <c r="O3771" s="7"/>
      <c r="P3771" s="7"/>
      <c r="Q3771" s="7"/>
      <c r="R3771" s="7"/>
      <c r="S3771" s="7"/>
      <c r="T3771" s="7"/>
      <c r="U3771" s="7"/>
      <c r="V3771" s="7"/>
      <c r="W3771" s="7"/>
      <c r="X3771" s="7"/>
      <c r="Y3771" s="7"/>
    </row>
    <row r="3772" spans="1:25" ht="13" x14ac:dyDescent="0.15">
      <c r="A3772" s="7"/>
      <c r="B3772" s="7"/>
      <c r="C3772" s="7"/>
      <c r="D3772" s="8"/>
      <c r="E3772" s="7"/>
      <c r="F3772" s="7"/>
      <c r="G3772" s="7"/>
      <c r="H3772" s="7"/>
      <c r="I3772" s="7"/>
      <c r="J3772" s="7"/>
      <c r="K3772" s="7"/>
      <c r="L3772" s="7"/>
      <c r="M3772" s="7"/>
      <c r="N3772" s="7"/>
      <c r="O3772" s="7"/>
      <c r="P3772" s="7"/>
      <c r="Q3772" s="7"/>
      <c r="R3772" s="7"/>
      <c r="S3772" s="7"/>
      <c r="T3772" s="7"/>
      <c r="U3772" s="7"/>
      <c r="V3772" s="7"/>
      <c r="W3772" s="7"/>
      <c r="X3772" s="7"/>
      <c r="Y3772" s="7"/>
    </row>
    <row r="3773" spans="1:25" ht="13" x14ac:dyDescent="0.15">
      <c r="A3773" s="7"/>
      <c r="B3773" s="7"/>
      <c r="C3773" s="7"/>
      <c r="D3773" s="8"/>
      <c r="E3773" s="7"/>
      <c r="F3773" s="7"/>
      <c r="G3773" s="7"/>
      <c r="H3773" s="7"/>
      <c r="I3773" s="7"/>
      <c r="J3773" s="7"/>
      <c r="K3773" s="7"/>
      <c r="L3773" s="7"/>
      <c r="M3773" s="7"/>
      <c r="N3773" s="7"/>
      <c r="O3773" s="7"/>
      <c r="P3773" s="7"/>
      <c r="Q3773" s="7"/>
      <c r="R3773" s="7"/>
      <c r="S3773" s="7"/>
      <c r="T3773" s="7"/>
      <c r="U3773" s="7"/>
      <c r="V3773" s="7"/>
      <c r="W3773" s="7"/>
      <c r="X3773" s="7"/>
      <c r="Y3773" s="7"/>
    </row>
    <row r="3774" spans="1:25" ht="13" x14ac:dyDescent="0.15">
      <c r="A3774" s="7"/>
      <c r="B3774" s="7"/>
      <c r="C3774" s="7"/>
      <c r="D3774" s="8"/>
      <c r="E3774" s="7"/>
      <c r="F3774" s="7"/>
      <c r="G3774" s="7"/>
      <c r="H3774" s="7"/>
      <c r="I3774" s="7"/>
      <c r="J3774" s="7"/>
      <c r="K3774" s="7"/>
      <c r="L3774" s="7"/>
      <c r="M3774" s="7"/>
      <c r="N3774" s="7"/>
      <c r="O3774" s="7"/>
      <c r="P3774" s="7"/>
      <c r="Q3774" s="7"/>
      <c r="R3774" s="7"/>
      <c r="S3774" s="7"/>
      <c r="T3774" s="7"/>
      <c r="U3774" s="7"/>
      <c r="V3774" s="7"/>
      <c r="W3774" s="7"/>
      <c r="X3774" s="7"/>
      <c r="Y3774" s="7"/>
    </row>
    <row r="3775" spans="1:25" ht="13" x14ac:dyDescent="0.15">
      <c r="A3775" s="7"/>
      <c r="B3775" s="7"/>
      <c r="C3775" s="7"/>
      <c r="D3775" s="8"/>
      <c r="E3775" s="7"/>
      <c r="F3775" s="7"/>
      <c r="G3775" s="7"/>
      <c r="H3775" s="7"/>
      <c r="I3775" s="7"/>
      <c r="J3775" s="7"/>
      <c r="K3775" s="7"/>
      <c r="L3775" s="7"/>
      <c r="M3775" s="7"/>
      <c r="N3775" s="7"/>
      <c r="O3775" s="7"/>
      <c r="P3775" s="7"/>
      <c r="Q3775" s="7"/>
      <c r="R3775" s="7"/>
      <c r="S3775" s="7"/>
      <c r="T3775" s="7"/>
      <c r="U3775" s="7"/>
      <c r="V3775" s="7"/>
      <c r="W3775" s="7"/>
      <c r="X3775" s="7"/>
      <c r="Y3775" s="7"/>
    </row>
    <row r="3776" spans="1:25" ht="13" x14ac:dyDescent="0.15">
      <c r="A3776" s="7"/>
      <c r="B3776" s="7"/>
      <c r="C3776" s="7"/>
      <c r="D3776" s="8"/>
      <c r="E3776" s="7"/>
      <c r="F3776" s="7"/>
      <c r="G3776" s="7"/>
      <c r="H3776" s="7"/>
      <c r="I3776" s="7"/>
      <c r="J3776" s="7"/>
      <c r="K3776" s="7"/>
      <c r="L3776" s="7"/>
      <c r="M3776" s="7"/>
      <c r="N3776" s="7"/>
      <c r="O3776" s="7"/>
      <c r="P3776" s="7"/>
      <c r="Q3776" s="7"/>
      <c r="R3776" s="7"/>
      <c r="S3776" s="7"/>
      <c r="T3776" s="7"/>
      <c r="U3776" s="7"/>
      <c r="V3776" s="7"/>
      <c r="W3776" s="7"/>
      <c r="X3776" s="7"/>
      <c r="Y3776" s="7"/>
    </row>
    <row r="3777" spans="1:25" ht="13" x14ac:dyDescent="0.15">
      <c r="A3777" s="7"/>
      <c r="B3777" s="7"/>
      <c r="C3777" s="7"/>
      <c r="D3777" s="8"/>
      <c r="E3777" s="7"/>
      <c r="F3777" s="7"/>
      <c r="G3777" s="7"/>
      <c r="H3777" s="7"/>
      <c r="I3777" s="7"/>
      <c r="J3777" s="7"/>
      <c r="K3777" s="7"/>
      <c r="L3777" s="7"/>
      <c r="M3777" s="7"/>
      <c r="N3777" s="7"/>
      <c r="O3777" s="7"/>
      <c r="P3777" s="7"/>
      <c r="Q3777" s="7"/>
      <c r="R3777" s="7"/>
      <c r="S3777" s="7"/>
      <c r="T3777" s="7"/>
      <c r="U3777" s="7"/>
      <c r="V3777" s="7"/>
      <c r="W3777" s="7"/>
      <c r="X3777" s="7"/>
      <c r="Y3777" s="7"/>
    </row>
    <row r="3778" spans="1:25" ht="13" x14ac:dyDescent="0.15">
      <c r="A3778" s="7"/>
      <c r="B3778" s="7"/>
      <c r="C3778" s="7"/>
      <c r="D3778" s="8"/>
      <c r="E3778" s="7"/>
      <c r="F3778" s="7"/>
      <c r="G3778" s="7"/>
      <c r="H3778" s="7"/>
      <c r="I3778" s="7"/>
      <c r="J3778" s="7"/>
      <c r="K3778" s="7"/>
      <c r="L3778" s="7"/>
      <c r="M3778" s="7"/>
      <c r="N3778" s="7"/>
      <c r="O3778" s="7"/>
      <c r="P3778" s="7"/>
      <c r="Q3778" s="7"/>
      <c r="R3778" s="7"/>
      <c r="S3778" s="7"/>
      <c r="T3778" s="7"/>
      <c r="U3778" s="7"/>
      <c r="V3778" s="7"/>
      <c r="W3778" s="7"/>
      <c r="X3778" s="7"/>
      <c r="Y3778" s="7"/>
    </row>
    <row r="3779" spans="1:25" ht="13" x14ac:dyDescent="0.15">
      <c r="A3779" s="7"/>
      <c r="B3779" s="7"/>
      <c r="C3779" s="7"/>
      <c r="D3779" s="8"/>
      <c r="E3779" s="7"/>
      <c r="F3779" s="7"/>
      <c r="G3779" s="7"/>
      <c r="H3779" s="7"/>
      <c r="I3779" s="7"/>
      <c r="J3779" s="7"/>
      <c r="K3779" s="7"/>
      <c r="L3779" s="7"/>
      <c r="M3779" s="7"/>
      <c r="N3779" s="7"/>
      <c r="O3779" s="7"/>
      <c r="P3779" s="7"/>
      <c r="Q3779" s="7"/>
      <c r="R3779" s="7"/>
      <c r="S3779" s="7"/>
      <c r="T3779" s="7"/>
      <c r="U3779" s="7"/>
      <c r="V3779" s="7"/>
      <c r="W3779" s="7"/>
      <c r="X3779" s="7"/>
      <c r="Y3779" s="7"/>
    </row>
    <row r="3780" spans="1:25" ht="13" x14ac:dyDescent="0.15">
      <c r="A3780" s="7"/>
      <c r="B3780" s="7"/>
      <c r="C3780" s="7"/>
      <c r="D3780" s="8"/>
      <c r="E3780" s="7"/>
      <c r="F3780" s="7"/>
      <c r="G3780" s="7"/>
      <c r="H3780" s="7"/>
      <c r="I3780" s="7"/>
      <c r="J3780" s="7"/>
      <c r="K3780" s="7"/>
      <c r="L3780" s="7"/>
      <c r="M3780" s="7"/>
      <c r="N3780" s="7"/>
      <c r="O3780" s="7"/>
      <c r="P3780" s="7"/>
      <c r="Q3780" s="7"/>
      <c r="R3780" s="7"/>
      <c r="S3780" s="7"/>
      <c r="T3780" s="7"/>
      <c r="U3780" s="7"/>
      <c r="V3780" s="7"/>
      <c r="W3780" s="7"/>
      <c r="X3780" s="7"/>
      <c r="Y3780" s="7"/>
    </row>
    <row r="3781" spans="1:25" ht="13" x14ac:dyDescent="0.15">
      <c r="A3781" s="7"/>
      <c r="B3781" s="7"/>
      <c r="C3781" s="7"/>
      <c r="D3781" s="8"/>
      <c r="E3781" s="7"/>
      <c r="F3781" s="7"/>
      <c r="G3781" s="7"/>
      <c r="H3781" s="7"/>
      <c r="I3781" s="7"/>
      <c r="J3781" s="7"/>
      <c r="K3781" s="7"/>
      <c r="L3781" s="7"/>
      <c r="M3781" s="7"/>
      <c r="N3781" s="7"/>
      <c r="O3781" s="7"/>
      <c r="P3781" s="7"/>
      <c r="Q3781" s="7"/>
      <c r="R3781" s="7"/>
      <c r="S3781" s="7"/>
      <c r="T3781" s="7"/>
      <c r="U3781" s="7"/>
      <c r="V3781" s="7"/>
      <c r="W3781" s="7"/>
      <c r="X3781" s="7"/>
      <c r="Y3781" s="7"/>
    </row>
    <row r="3782" spans="1:25" ht="13" x14ac:dyDescent="0.15">
      <c r="A3782" s="7"/>
      <c r="B3782" s="7"/>
      <c r="C3782" s="7"/>
      <c r="D3782" s="8"/>
      <c r="E3782" s="7"/>
      <c r="F3782" s="7"/>
      <c r="G3782" s="7"/>
      <c r="H3782" s="7"/>
      <c r="I3782" s="7"/>
      <c r="J3782" s="7"/>
      <c r="K3782" s="7"/>
      <c r="L3782" s="7"/>
      <c r="M3782" s="7"/>
      <c r="N3782" s="7"/>
      <c r="O3782" s="7"/>
      <c r="P3782" s="7"/>
      <c r="Q3782" s="7"/>
      <c r="R3782" s="7"/>
      <c r="S3782" s="7"/>
      <c r="T3782" s="7"/>
      <c r="U3782" s="7"/>
      <c r="V3782" s="7"/>
      <c r="W3782" s="7"/>
      <c r="X3782" s="7"/>
      <c r="Y3782" s="7"/>
    </row>
    <row r="3783" spans="1:25" ht="13" x14ac:dyDescent="0.15">
      <c r="A3783" s="7"/>
      <c r="B3783" s="7"/>
      <c r="C3783" s="7"/>
      <c r="D3783" s="8"/>
      <c r="E3783" s="7"/>
      <c r="F3783" s="7"/>
      <c r="G3783" s="7"/>
      <c r="H3783" s="7"/>
      <c r="I3783" s="7"/>
      <c r="J3783" s="7"/>
      <c r="K3783" s="7"/>
      <c r="L3783" s="7"/>
      <c r="M3783" s="7"/>
      <c r="N3783" s="7"/>
      <c r="O3783" s="7"/>
      <c r="P3783" s="7"/>
      <c r="Q3783" s="7"/>
      <c r="R3783" s="7"/>
      <c r="S3783" s="7"/>
      <c r="T3783" s="7"/>
      <c r="U3783" s="7"/>
      <c r="V3783" s="7"/>
      <c r="W3783" s="7"/>
      <c r="X3783" s="7"/>
      <c r="Y3783" s="7"/>
    </row>
    <row r="3784" spans="1:25" ht="13" x14ac:dyDescent="0.15">
      <c r="A3784" s="7"/>
      <c r="B3784" s="7"/>
      <c r="C3784" s="7"/>
      <c r="D3784" s="8"/>
      <c r="E3784" s="7"/>
      <c r="F3784" s="7"/>
      <c r="G3784" s="7"/>
      <c r="H3784" s="7"/>
      <c r="I3784" s="7"/>
      <c r="J3784" s="7"/>
      <c r="K3784" s="7"/>
      <c r="L3784" s="7"/>
      <c r="M3784" s="7"/>
      <c r="N3784" s="7"/>
      <c r="O3784" s="7"/>
      <c r="P3784" s="7"/>
      <c r="Q3784" s="7"/>
      <c r="R3784" s="7"/>
      <c r="S3784" s="7"/>
      <c r="T3784" s="7"/>
      <c r="U3784" s="7"/>
      <c r="V3784" s="7"/>
      <c r="W3784" s="7"/>
      <c r="X3784" s="7"/>
      <c r="Y3784" s="7"/>
    </row>
    <row r="3785" spans="1:25" ht="13" x14ac:dyDescent="0.15">
      <c r="A3785" s="7"/>
      <c r="B3785" s="7"/>
      <c r="C3785" s="7"/>
      <c r="D3785" s="8"/>
      <c r="E3785" s="7"/>
      <c r="F3785" s="7"/>
      <c r="G3785" s="7"/>
      <c r="H3785" s="7"/>
      <c r="I3785" s="7"/>
      <c r="J3785" s="7"/>
      <c r="K3785" s="7"/>
      <c r="L3785" s="7"/>
      <c r="M3785" s="7"/>
      <c r="N3785" s="7"/>
      <c r="O3785" s="7"/>
      <c r="P3785" s="7"/>
      <c r="Q3785" s="7"/>
      <c r="R3785" s="7"/>
      <c r="S3785" s="7"/>
      <c r="T3785" s="7"/>
      <c r="U3785" s="7"/>
      <c r="V3785" s="7"/>
      <c r="W3785" s="7"/>
      <c r="X3785" s="7"/>
      <c r="Y3785" s="7"/>
    </row>
    <row r="3786" spans="1:25" ht="13" x14ac:dyDescent="0.15">
      <c r="A3786" s="7"/>
      <c r="B3786" s="7"/>
      <c r="C3786" s="7"/>
      <c r="D3786" s="8"/>
      <c r="E3786" s="7"/>
      <c r="F3786" s="7"/>
      <c r="G3786" s="7"/>
      <c r="H3786" s="7"/>
      <c r="I3786" s="7"/>
      <c r="J3786" s="7"/>
      <c r="K3786" s="7"/>
      <c r="L3786" s="7"/>
      <c r="M3786" s="7"/>
      <c r="N3786" s="7"/>
      <c r="O3786" s="7"/>
      <c r="P3786" s="7"/>
      <c r="Q3786" s="7"/>
      <c r="R3786" s="7"/>
      <c r="S3786" s="7"/>
      <c r="T3786" s="7"/>
      <c r="U3786" s="7"/>
      <c r="V3786" s="7"/>
      <c r="W3786" s="7"/>
      <c r="X3786" s="7"/>
      <c r="Y3786" s="7"/>
    </row>
    <row r="3787" spans="1:25" ht="13" x14ac:dyDescent="0.15">
      <c r="A3787" s="7"/>
      <c r="B3787" s="7"/>
      <c r="C3787" s="7"/>
      <c r="D3787" s="8"/>
      <c r="E3787" s="7"/>
      <c r="F3787" s="7"/>
      <c r="G3787" s="7"/>
      <c r="H3787" s="7"/>
      <c r="I3787" s="7"/>
      <c r="J3787" s="7"/>
      <c r="K3787" s="7"/>
      <c r="L3787" s="7"/>
      <c r="M3787" s="7"/>
      <c r="N3787" s="7"/>
      <c r="O3787" s="7"/>
      <c r="P3787" s="7"/>
      <c r="Q3787" s="7"/>
      <c r="R3787" s="7"/>
      <c r="S3787" s="7"/>
      <c r="T3787" s="7"/>
      <c r="U3787" s="7"/>
      <c r="V3787" s="7"/>
      <c r="W3787" s="7"/>
      <c r="X3787" s="7"/>
      <c r="Y3787" s="7"/>
    </row>
    <row r="3788" spans="1:25" ht="13" x14ac:dyDescent="0.15">
      <c r="A3788" s="7"/>
      <c r="B3788" s="7"/>
      <c r="C3788" s="7"/>
      <c r="D3788" s="8"/>
      <c r="E3788" s="7"/>
      <c r="F3788" s="7"/>
      <c r="G3788" s="7"/>
      <c r="H3788" s="7"/>
      <c r="I3788" s="7"/>
      <c r="J3788" s="7"/>
      <c r="K3788" s="7"/>
      <c r="L3788" s="7"/>
      <c r="M3788" s="7"/>
      <c r="N3788" s="7"/>
      <c r="O3788" s="7"/>
      <c r="P3788" s="7"/>
      <c r="Q3788" s="7"/>
      <c r="R3788" s="7"/>
      <c r="S3788" s="7"/>
      <c r="T3788" s="7"/>
      <c r="U3788" s="7"/>
      <c r="V3788" s="7"/>
      <c r="W3788" s="7"/>
      <c r="X3788" s="7"/>
      <c r="Y3788" s="7"/>
    </row>
    <row r="3789" spans="1:25" ht="13" x14ac:dyDescent="0.15">
      <c r="A3789" s="7"/>
      <c r="B3789" s="7"/>
      <c r="C3789" s="7"/>
      <c r="D3789" s="8"/>
      <c r="E3789" s="7"/>
      <c r="F3789" s="7"/>
      <c r="G3789" s="7"/>
      <c r="H3789" s="7"/>
      <c r="I3789" s="7"/>
      <c r="J3789" s="7"/>
      <c r="K3789" s="7"/>
      <c r="L3789" s="7"/>
      <c r="M3789" s="7"/>
      <c r="N3789" s="7"/>
      <c r="O3789" s="7"/>
      <c r="P3789" s="7"/>
      <c r="Q3789" s="7"/>
      <c r="R3789" s="7"/>
      <c r="S3789" s="7"/>
      <c r="T3789" s="7"/>
      <c r="U3789" s="7"/>
      <c r="V3789" s="7"/>
      <c r="W3789" s="7"/>
      <c r="X3789" s="7"/>
      <c r="Y3789" s="7"/>
    </row>
    <row r="3790" spans="1:25" ht="13" x14ac:dyDescent="0.15">
      <c r="A3790" s="7"/>
      <c r="B3790" s="7"/>
      <c r="C3790" s="7"/>
      <c r="D3790" s="8"/>
      <c r="E3790" s="7"/>
      <c r="F3790" s="7"/>
      <c r="G3790" s="7"/>
      <c r="H3790" s="7"/>
      <c r="I3790" s="7"/>
      <c r="J3790" s="7"/>
      <c r="K3790" s="7"/>
      <c r="L3790" s="7"/>
      <c r="M3790" s="7"/>
      <c r="N3790" s="7"/>
      <c r="O3790" s="7"/>
      <c r="P3790" s="7"/>
      <c r="Q3790" s="7"/>
      <c r="R3790" s="7"/>
      <c r="S3790" s="7"/>
      <c r="T3790" s="7"/>
      <c r="U3790" s="7"/>
      <c r="V3790" s="7"/>
      <c r="W3790" s="7"/>
      <c r="X3790" s="7"/>
      <c r="Y3790" s="7"/>
    </row>
    <row r="3791" spans="1:25" ht="13" x14ac:dyDescent="0.15">
      <c r="A3791" s="7"/>
      <c r="B3791" s="7"/>
      <c r="C3791" s="7"/>
      <c r="D3791" s="8"/>
      <c r="E3791" s="7"/>
      <c r="F3791" s="7"/>
      <c r="G3791" s="7"/>
      <c r="H3791" s="7"/>
      <c r="I3791" s="7"/>
      <c r="J3791" s="7"/>
      <c r="K3791" s="7"/>
      <c r="L3791" s="7"/>
      <c r="M3791" s="7"/>
      <c r="N3791" s="7"/>
      <c r="O3791" s="7"/>
      <c r="P3791" s="7"/>
      <c r="Q3791" s="7"/>
      <c r="R3791" s="7"/>
      <c r="S3791" s="7"/>
      <c r="T3791" s="7"/>
      <c r="U3791" s="7"/>
      <c r="V3791" s="7"/>
      <c r="W3791" s="7"/>
      <c r="X3791" s="7"/>
      <c r="Y3791" s="7"/>
    </row>
    <row r="3792" spans="1:25" ht="13" x14ac:dyDescent="0.15">
      <c r="A3792" s="7"/>
      <c r="B3792" s="7"/>
      <c r="C3792" s="7"/>
      <c r="D3792" s="8"/>
      <c r="E3792" s="7"/>
      <c r="F3792" s="7"/>
      <c r="G3792" s="7"/>
      <c r="H3792" s="7"/>
      <c r="I3792" s="7"/>
      <c r="J3792" s="7"/>
      <c r="K3792" s="7"/>
      <c r="L3792" s="7"/>
      <c r="M3792" s="7"/>
      <c r="N3792" s="7"/>
      <c r="O3792" s="7"/>
      <c r="P3792" s="7"/>
      <c r="Q3792" s="7"/>
      <c r="R3792" s="7"/>
      <c r="S3792" s="7"/>
      <c r="T3792" s="7"/>
      <c r="U3792" s="7"/>
      <c r="V3792" s="7"/>
      <c r="W3792" s="7"/>
      <c r="X3792" s="7"/>
      <c r="Y3792" s="7"/>
    </row>
    <row r="3793" spans="1:25" ht="13" x14ac:dyDescent="0.15">
      <c r="A3793" s="7"/>
      <c r="B3793" s="7"/>
      <c r="C3793" s="7"/>
      <c r="D3793" s="8"/>
      <c r="E3793" s="7"/>
      <c r="F3793" s="7"/>
      <c r="G3793" s="7"/>
      <c r="H3793" s="7"/>
      <c r="I3793" s="7"/>
      <c r="J3793" s="7"/>
      <c r="K3793" s="7"/>
      <c r="L3793" s="7"/>
      <c r="M3793" s="7"/>
      <c r="N3793" s="7"/>
      <c r="O3793" s="7"/>
      <c r="P3793" s="7"/>
      <c r="Q3793" s="7"/>
      <c r="R3793" s="7"/>
      <c r="S3793" s="7"/>
      <c r="T3793" s="7"/>
      <c r="U3793" s="7"/>
      <c r="V3793" s="7"/>
      <c r="W3793" s="7"/>
      <c r="X3793" s="7"/>
      <c r="Y3793" s="7"/>
    </row>
    <row r="3794" spans="1:25" ht="13" x14ac:dyDescent="0.15">
      <c r="A3794" s="7"/>
      <c r="B3794" s="7"/>
      <c r="C3794" s="7"/>
      <c r="D3794" s="8"/>
      <c r="E3794" s="7"/>
      <c r="F3794" s="7"/>
      <c r="G3794" s="7"/>
      <c r="H3794" s="7"/>
      <c r="I3794" s="7"/>
      <c r="J3794" s="7"/>
      <c r="K3794" s="7"/>
      <c r="L3794" s="7"/>
      <c r="M3794" s="7"/>
      <c r="N3794" s="7"/>
      <c r="O3794" s="7"/>
      <c r="P3794" s="7"/>
      <c r="Q3794" s="7"/>
      <c r="R3794" s="7"/>
      <c r="S3794" s="7"/>
      <c r="T3794" s="7"/>
      <c r="U3794" s="7"/>
      <c r="V3794" s="7"/>
      <c r="W3794" s="7"/>
      <c r="X3794" s="7"/>
      <c r="Y3794" s="7"/>
    </row>
    <row r="3795" spans="1:25" ht="13" x14ac:dyDescent="0.15">
      <c r="A3795" s="7"/>
      <c r="B3795" s="7"/>
      <c r="C3795" s="7"/>
      <c r="D3795" s="8"/>
      <c r="E3795" s="7"/>
      <c r="F3795" s="7"/>
      <c r="G3795" s="7"/>
      <c r="H3795" s="7"/>
      <c r="I3795" s="7"/>
      <c r="J3795" s="7"/>
      <c r="K3795" s="7"/>
      <c r="L3795" s="7"/>
      <c r="M3795" s="7"/>
      <c r="N3795" s="7"/>
      <c r="O3795" s="7"/>
      <c r="P3795" s="7"/>
      <c r="Q3795" s="7"/>
      <c r="R3795" s="7"/>
      <c r="S3795" s="7"/>
      <c r="T3795" s="7"/>
      <c r="U3795" s="7"/>
      <c r="V3795" s="7"/>
      <c r="W3795" s="7"/>
      <c r="X3795" s="7"/>
      <c r="Y3795" s="7"/>
    </row>
    <row r="3796" spans="1:25" ht="13" x14ac:dyDescent="0.15">
      <c r="A3796" s="7"/>
      <c r="B3796" s="7"/>
      <c r="C3796" s="7"/>
      <c r="D3796" s="8"/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7"/>
      <c r="P3796" s="7"/>
      <c r="Q3796" s="7"/>
      <c r="R3796" s="7"/>
      <c r="S3796" s="7"/>
      <c r="T3796" s="7"/>
      <c r="U3796" s="7"/>
      <c r="V3796" s="7"/>
      <c r="W3796" s="7"/>
      <c r="X3796" s="7"/>
      <c r="Y3796" s="7"/>
    </row>
    <row r="3797" spans="1:25" ht="13" x14ac:dyDescent="0.15">
      <c r="A3797" s="7"/>
      <c r="B3797" s="7"/>
      <c r="C3797" s="7"/>
      <c r="D3797" s="8"/>
      <c r="E3797" s="7"/>
      <c r="F3797" s="7"/>
      <c r="G3797" s="7"/>
      <c r="H3797" s="7"/>
      <c r="I3797" s="7"/>
      <c r="J3797" s="7"/>
      <c r="K3797" s="7"/>
      <c r="L3797" s="7"/>
      <c r="M3797" s="7"/>
      <c r="N3797" s="7"/>
      <c r="O3797" s="7"/>
      <c r="P3797" s="7"/>
      <c r="Q3797" s="7"/>
      <c r="R3797" s="7"/>
      <c r="S3797" s="7"/>
      <c r="T3797" s="7"/>
      <c r="U3797" s="7"/>
      <c r="V3797" s="7"/>
      <c r="W3797" s="7"/>
      <c r="X3797" s="7"/>
      <c r="Y3797" s="7"/>
    </row>
    <row r="3798" spans="1:25" ht="13" x14ac:dyDescent="0.15">
      <c r="A3798" s="7"/>
      <c r="B3798" s="7"/>
      <c r="C3798" s="7"/>
      <c r="D3798" s="8"/>
      <c r="E3798" s="7"/>
      <c r="F3798" s="7"/>
      <c r="G3798" s="7"/>
      <c r="H3798" s="7"/>
      <c r="I3798" s="7"/>
      <c r="J3798" s="7"/>
      <c r="K3798" s="7"/>
      <c r="L3798" s="7"/>
      <c r="M3798" s="7"/>
      <c r="N3798" s="7"/>
      <c r="O3798" s="7"/>
      <c r="P3798" s="7"/>
      <c r="Q3798" s="7"/>
      <c r="R3798" s="7"/>
      <c r="S3798" s="7"/>
      <c r="T3798" s="7"/>
      <c r="U3798" s="7"/>
      <c r="V3798" s="7"/>
      <c r="W3798" s="7"/>
      <c r="X3798" s="7"/>
      <c r="Y3798" s="7"/>
    </row>
    <row r="3799" spans="1:25" ht="13" x14ac:dyDescent="0.15">
      <c r="A3799" s="7"/>
      <c r="B3799" s="7"/>
      <c r="C3799" s="7"/>
      <c r="D3799" s="8"/>
      <c r="E3799" s="7"/>
      <c r="F3799" s="7"/>
      <c r="G3799" s="7"/>
      <c r="H3799" s="7"/>
      <c r="I3799" s="7"/>
      <c r="J3799" s="7"/>
      <c r="K3799" s="7"/>
      <c r="L3799" s="7"/>
      <c r="M3799" s="7"/>
      <c r="N3799" s="7"/>
      <c r="O3799" s="7"/>
      <c r="P3799" s="7"/>
      <c r="Q3799" s="7"/>
      <c r="R3799" s="7"/>
      <c r="S3799" s="7"/>
      <c r="T3799" s="7"/>
      <c r="U3799" s="7"/>
      <c r="V3799" s="7"/>
      <c r="W3799" s="7"/>
      <c r="X3799" s="7"/>
      <c r="Y3799" s="7"/>
    </row>
    <row r="3800" spans="1:25" ht="13" x14ac:dyDescent="0.15">
      <c r="A3800" s="7"/>
      <c r="B3800" s="7"/>
      <c r="C3800" s="7"/>
      <c r="D3800" s="8"/>
      <c r="E3800" s="7"/>
      <c r="F3800" s="7"/>
      <c r="G3800" s="7"/>
      <c r="H3800" s="7"/>
      <c r="I3800" s="7"/>
      <c r="J3800" s="7"/>
      <c r="K3800" s="7"/>
      <c r="L3800" s="7"/>
      <c r="M3800" s="7"/>
      <c r="N3800" s="7"/>
      <c r="O3800" s="7"/>
      <c r="P3800" s="7"/>
      <c r="Q3800" s="7"/>
      <c r="R3800" s="7"/>
      <c r="S3800" s="7"/>
      <c r="T3800" s="7"/>
      <c r="U3800" s="7"/>
      <c r="V3800" s="7"/>
      <c r="W3800" s="7"/>
      <c r="X3800" s="7"/>
      <c r="Y3800" s="7"/>
    </row>
    <row r="3801" spans="1:25" ht="13" x14ac:dyDescent="0.15">
      <c r="A3801" s="7"/>
      <c r="B3801" s="7"/>
      <c r="C3801" s="7"/>
      <c r="D3801" s="8"/>
      <c r="E3801" s="7"/>
      <c r="F3801" s="7"/>
      <c r="G3801" s="7"/>
      <c r="H3801" s="7"/>
      <c r="I3801" s="7"/>
      <c r="J3801" s="7"/>
      <c r="K3801" s="7"/>
      <c r="L3801" s="7"/>
      <c r="M3801" s="7"/>
      <c r="N3801" s="7"/>
      <c r="O3801" s="7"/>
      <c r="P3801" s="7"/>
      <c r="Q3801" s="7"/>
      <c r="R3801" s="7"/>
      <c r="S3801" s="7"/>
      <c r="T3801" s="7"/>
      <c r="U3801" s="7"/>
      <c r="V3801" s="7"/>
      <c r="W3801" s="7"/>
      <c r="X3801" s="7"/>
      <c r="Y3801" s="7"/>
    </row>
    <row r="3802" spans="1:25" ht="13" x14ac:dyDescent="0.15">
      <c r="A3802" s="7"/>
      <c r="B3802" s="7"/>
      <c r="C3802" s="7"/>
      <c r="D3802" s="8"/>
      <c r="E3802" s="7"/>
      <c r="F3802" s="7"/>
      <c r="G3802" s="7"/>
      <c r="H3802" s="7"/>
      <c r="I3802" s="7"/>
      <c r="J3802" s="7"/>
      <c r="K3802" s="7"/>
      <c r="L3802" s="7"/>
      <c r="M3802" s="7"/>
      <c r="N3802" s="7"/>
      <c r="O3802" s="7"/>
      <c r="P3802" s="7"/>
      <c r="Q3802" s="7"/>
      <c r="R3802" s="7"/>
      <c r="S3802" s="7"/>
      <c r="T3802" s="7"/>
      <c r="U3802" s="7"/>
      <c r="V3802" s="7"/>
      <c r="W3802" s="7"/>
      <c r="X3802" s="7"/>
      <c r="Y3802" s="7"/>
    </row>
    <row r="3803" spans="1:25" ht="13" x14ac:dyDescent="0.15">
      <c r="A3803" s="7"/>
      <c r="B3803" s="7"/>
      <c r="C3803" s="7"/>
      <c r="D3803" s="8"/>
      <c r="E3803" s="7"/>
      <c r="F3803" s="7"/>
      <c r="G3803" s="7"/>
      <c r="H3803" s="7"/>
      <c r="I3803" s="7"/>
      <c r="J3803" s="7"/>
      <c r="K3803" s="7"/>
      <c r="L3803" s="7"/>
      <c r="M3803" s="7"/>
      <c r="N3803" s="7"/>
      <c r="O3803" s="7"/>
      <c r="P3803" s="7"/>
      <c r="Q3803" s="7"/>
      <c r="R3803" s="7"/>
      <c r="S3803" s="7"/>
      <c r="T3803" s="7"/>
      <c r="U3803" s="7"/>
      <c r="V3803" s="7"/>
      <c r="W3803" s="7"/>
      <c r="X3803" s="7"/>
      <c r="Y3803" s="7"/>
    </row>
    <row r="3804" spans="1:25" ht="13" x14ac:dyDescent="0.15">
      <c r="A3804" s="7"/>
      <c r="B3804" s="7"/>
      <c r="C3804" s="7"/>
      <c r="D3804" s="8"/>
      <c r="E3804" s="7"/>
      <c r="F3804" s="7"/>
      <c r="G3804" s="7"/>
      <c r="H3804" s="7"/>
      <c r="I3804" s="7"/>
      <c r="J3804" s="7"/>
      <c r="K3804" s="7"/>
      <c r="L3804" s="7"/>
      <c r="M3804" s="7"/>
      <c r="N3804" s="7"/>
      <c r="O3804" s="7"/>
      <c r="P3804" s="7"/>
      <c r="Q3804" s="7"/>
      <c r="R3804" s="7"/>
      <c r="S3804" s="7"/>
      <c r="T3804" s="7"/>
      <c r="U3804" s="7"/>
      <c r="V3804" s="7"/>
      <c r="W3804" s="7"/>
      <c r="X3804" s="7"/>
      <c r="Y3804" s="7"/>
    </row>
    <row r="3805" spans="1:25" ht="13" x14ac:dyDescent="0.15">
      <c r="A3805" s="7"/>
      <c r="B3805" s="7"/>
      <c r="C3805" s="7"/>
      <c r="D3805" s="8"/>
      <c r="E3805" s="7"/>
      <c r="F3805" s="7"/>
      <c r="G3805" s="7"/>
      <c r="H3805" s="7"/>
      <c r="I3805" s="7"/>
      <c r="J3805" s="7"/>
      <c r="K3805" s="7"/>
      <c r="L3805" s="7"/>
      <c r="M3805" s="7"/>
      <c r="N3805" s="7"/>
      <c r="O3805" s="7"/>
      <c r="P3805" s="7"/>
      <c r="Q3805" s="7"/>
      <c r="R3805" s="7"/>
      <c r="S3805" s="7"/>
      <c r="T3805" s="7"/>
      <c r="U3805" s="7"/>
      <c r="V3805" s="7"/>
      <c r="W3805" s="7"/>
      <c r="X3805" s="7"/>
      <c r="Y3805" s="7"/>
    </row>
    <row r="3806" spans="1:25" ht="13" x14ac:dyDescent="0.15">
      <c r="A3806" s="7"/>
      <c r="B3806" s="7"/>
      <c r="C3806" s="7"/>
      <c r="D3806" s="8"/>
      <c r="E3806" s="7"/>
      <c r="F3806" s="7"/>
      <c r="G3806" s="7"/>
      <c r="H3806" s="7"/>
      <c r="I3806" s="7"/>
      <c r="J3806" s="7"/>
      <c r="K3806" s="7"/>
      <c r="L3806" s="7"/>
      <c r="M3806" s="7"/>
      <c r="N3806" s="7"/>
      <c r="O3806" s="7"/>
      <c r="P3806" s="7"/>
      <c r="Q3806" s="7"/>
      <c r="R3806" s="7"/>
      <c r="S3806" s="7"/>
      <c r="T3806" s="7"/>
      <c r="U3806" s="7"/>
      <c r="V3806" s="7"/>
      <c r="W3806" s="7"/>
      <c r="X3806" s="7"/>
      <c r="Y3806" s="7"/>
    </row>
    <row r="3807" spans="1:25" ht="13" x14ac:dyDescent="0.15">
      <c r="A3807" s="7"/>
      <c r="B3807" s="7"/>
      <c r="C3807" s="7"/>
      <c r="D3807" s="8"/>
      <c r="E3807" s="7"/>
      <c r="F3807" s="7"/>
      <c r="G3807" s="7"/>
      <c r="H3807" s="7"/>
      <c r="I3807" s="7"/>
      <c r="J3807" s="7"/>
      <c r="K3807" s="7"/>
      <c r="L3807" s="7"/>
      <c r="M3807" s="7"/>
      <c r="N3807" s="7"/>
      <c r="O3807" s="7"/>
      <c r="P3807" s="7"/>
      <c r="Q3807" s="7"/>
      <c r="R3807" s="7"/>
      <c r="S3807" s="7"/>
      <c r="T3807" s="7"/>
      <c r="U3807" s="7"/>
      <c r="V3807" s="7"/>
      <c r="W3807" s="7"/>
      <c r="X3807" s="7"/>
      <c r="Y3807" s="7"/>
    </row>
    <row r="3808" spans="1:25" ht="13" x14ac:dyDescent="0.15">
      <c r="A3808" s="7"/>
      <c r="B3808" s="7"/>
      <c r="C3808" s="7"/>
      <c r="D3808" s="8"/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7"/>
      <c r="Q3808" s="7"/>
      <c r="R3808" s="7"/>
      <c r="S3808" s="7"/>
      <c r="T3808" s="7"/>
      <c r="U3808" s="7"/>
      <c r="V3808" s="7"/>
      <c r="W3808" s="7"/>
      <c r="X3808" s="7"/>
      <c r="Y3808" s="7"/>
    </row>
    <row r="3809" spans="1:25" ht="13" x14ac:dyDescent="0.15">
      <c r="A3809" s="7"/>
      <c r="B3809" s="7"/>
      <c r="C3809" s="7"/>
      <c r="D3809" s="8"/>
      <c r="E3809" s="7"/>
      <c r="F3809" s="7"/>
      <c r="G3809" s="7"/>
      <c r="H3809" s="7"/>
      <c r="I3809" s="7"/>
      <c r="J3809" s="7"/>
      <c r="K3809" s="7"/>
      <c r="L3809" s="7"/>
      <c r="M3809" s="7"/>
      <c r="N3809" s="7"/>
      <c r="O3809" s="7"/>
      <c r="P3809" s="7"/>
      <c r="Q3809" s="7"/>
      <c r="R3809" s="7"/>
      <c r="S3809" s="7"/>
      <c r="T3809" s="7"/>
      <c r="U3809" s="7"/>
      <c r="V3809" s="7"/>
      <c r="W3809" s="7"/>
      <c r="X3809" s="7"/>
      <c r="Y3809" s="7"/>
    </row>
    <row r="3810" spans="1:25" ht="13" x14ac:dyDescent="0.15">
      <c r="A3810" s="7"/>
      <c r="B3810" s="7"/>
      <c r="C3810" s="7"/>
      <c r="D3810" s="8"/>
      <c r="E3810" s="7"/>
      <c r="F3810" s="7"/>
      <c r="G3810" s="7"/>
      <c r="H3810" s="7"/>
      <c r="I3810" s="7"/>
      <c r="J3810" s="7"/>
      <c r="K3810" s="7"/>
      <c r="L3810" s="7"/>
      <c r="M3810" s="7"/>
      <c r="N3810" s="7"/>
      <c r="O3810" s="7"/>
      <c r="P3810" s="7"/>
      <c r="Q3810" s="7"/>
      <c r="R3810" s="7"/>
      <c r="S3810" s="7"/>
      <c r="T3810" s="7"/>
      <c r="U3810" s="7"/>
      <c r="V3810" s="7"/>
      <c r="W3810" s="7"/>
      <c r="X3810" s="7"/>
      <c r="Y3810" s="7"/>
    </row>
    <row r="3811" spans="1:25" ht="13" x14ac:dyDescent="0.15">
      <c r="A3811" s="7"/>
      <c r="B3811" s="7"/>
      <c r="C3811" s="7"/>
      <c r="D3811" s="8"/>
      <c r="E3811" s="7"/>
      <c r="F3811" s="7"/>
      <c r="G3811" s="7"/>
      <c r="H3811" s="7"/>
      <c r="I3811" s="7"/>
      <c r="J3811" s="7"/>
      <c r="K3811" s="7"/>
      <c r="L3811" s="7"/>
      <c r="M3811" s="7"/>
      <c r="N3811" s="7"/>
      <c r="O3811" s="7"/>
      <c r="P3811" s="7"/>
      <c r="Q3811" s="7"/>
      <c r="R3811" s="7"/>
      <c r="S3811" s="7"/>
      <c r="T3811" s="7"/>
      <c r="U3811" s="7"/>
      <c r="V3811" s="7"/>
      <c r="W3811" s="7"/>
      <c r="X3811" s="7"/>
      <c r="Y3811" s="7"/>
    </row>
    <row r="3812" spans="1:25" ht="13" x14ac:dyDescent="0.15">
      <c r="A3812" s="7"/>
      <c r="B3812" s="7"/>
      <c r="C3812" s="7"/>
      <c r="D3812" s="8"/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7"/>
      <c r="Q3812" s="7"/>
      <c r="R3812" s="7"/>
      <c r="S3812" s="7"/>
      <c r="T3812" s="7"/>
      <c r="U3812" s="7"/>
      <c r="V3812" s="7"/>
      <c r="W3812" s="7"/>
      <c r="X3812" s="7"/>
      <c r="Y3812" s="7"/>
    </row>
    <row r="3813" spans="1:25" ht="13" x14ac:dyDescent="0.15">
      <c r="A3813" s="7"/>
      <c r="B3813" s="7"/>
      <c r="C3813" s="7"/>
      <c r="D3813" s="8"/>
      <c r="E3813" s="7"/>
      <c r="F3813" s="7"/>
      <c r="G3813" s="7"/>
      <c r="H3813" s="7"/>
      <c r="I3813" s="7"/>
      <c r="J3813" s="7"/>
      <c r="K3813" s="7"/>
      <c r="L3813" s="7"/>
      <c r="M3813" s="7"/>
      <c r="N3813" s="7"/>
      <c r="O3813" s="7"/>
      <c r="P3813" s="7"/>
      <c r="Q3813" s="7"/>
      <c r="R3813" s="7"/>
      <c r="S3813" s="7"/>
      <c r="T3813" s="7"/>
      <c r="U3813" s="7"/>
      <c r="V3813" s="7"/>
      <c r="W3813" s="7"/>
      <c r="X3813" s="7"/>
      <c r="Y3813" s="7"/>
    </row>
    <row r="3814" spans="1:25" ht="13" x14ac:dyDescent="0.15">
      <c r="A3814" s="7"/>
      <c r="B3814" s="7"/>
      <c r="C3814" s="7"/>
      <c r="D3814" s="8"/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7"/>
      <c r="Q3814" s="7"/>
      <c r="R3814" s="7"/>
      <c r="S3814" s="7"/>
      <c r="T3814" s="7"/>
      <c r="U3814" s="7"/>
      <c r="V3814" s="7"/>
      <c r="W3814" s="7"/>
      <c r="X3814" s="7"/>
      <c r="Y3814" s="7"/>
    </row>
    <row r="3815" spans="1:25" ht="13" x14ac:dyDescent="0.15">
      <c r="A3815" s="7"/>
      <c r="B3815" s="7"/>
      <c r="C3815" s="7"/>
      <c r="D3815" s="8"/>
      <c r="E3815" s="7"/>
      <c r="F3815" s="7"/>
      <c r="G3815" s="7"/>
      <c r="H3815" s="7"/>
      <c r="I3815" s="7"/>
      <c r="J3815" s="7"/>
      <c r="K3815" s="7"/>
      <c r="L3815" s="7"/>
      <c r="M3815" s="7"/>
      <c r="N3815" s="7"/>
      <c r="O3815" s="7"/>
      <c r="P3815" s="7"/>
      <c r="Q3815" s="7"/>
      <c r="R3815" s="7"/>
      <c r="S3815" s="7"/>
      <c r="T3815" s="7"/>
      <c r="U3815" s="7"/>
      <c r="V3815" s="7"/>
      <c r="W3815" s="7"/>
      <c r="X3815" s="7"/>
      <c r="Y3815" s="7"/>
    </row>
    <row r="3816" spans="1:25" ht="13" x14ac:dyDescent="0.15">
      <c r="A3816" s="7"/>
      <c r="B3816" s="7"/>
      <c r="C3816" s="7"/>
      <c r="D3816" s="8"/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7"/>
      <c r="P3816" s="7"/>
      <c r="Q3816" s="7"/>
      <c r="R3816" s="7"/>
      <c r="S3816" s="7"/>
      <c r="T3816" s="7"/>
      <c r="U3816" s="7"/>
      <c r="V3816" s="7"/>
      <c r="W3816" s="7"/>
      <c r="X3816" s="7"/>
      <c r="Y3816" s="7"/>
    </row>
    <row r="3817" spans="1:25" ht="13" x14ac:dyDescent="0.15">
      <c r="A3817" s="7"/>
      <c r="B3817" s="7"/>
      <c r="C3817" s="7"/>
      <c r="D3817" s="8"/>
      <c r="E3817" s="7"/>
      <c r="F3817" s="7"/>
      <c r="G3817" s="7"/>
      <c r="H3817" s="7"/>
      <c r="I3817" s="7"/>
      <c r="J3817" s="7"/>
      <c r="K3817" s="7"/>
      <c r="L3817" s="7"/>
      <c r="M3817" s="7"/>
      <c r="N3817" s="7"/>
      <c r="O3817" s="7"/>
      <c r="P3817" s="7"/>
      <c r="Q3817" s="7"/>
      <c r="R3817" s="7"/>
      <c r="S3817" s="7"/>
      <c r="T3817" s="7"/>
      <c r="U3817" s="7"/>
      <c r="V3817" s="7"/>
      <c r="W3817" s="7"/>
      <c r="X3817" s="7"/>
      <c r="Y3817" s="7"/>
    </row>
    <row r="3818" spans="1:25" ht="13" x14ac:dyDescent="0.15">
      <c r="A3818" s="7"/>
      <c r="B3818" s="7"/>
      <c r="C3818" s="7"/>
      <c r="D3818" s="8"/>
      <c r="E3818" s="7"/>
      <c r="F3818" s="7"/>
      <c r="G3818" s="7"/>
      <c r="H3818" s="7"/>
      <c r="I3818" s="7"/>
      <c r="J3818" s="7"/>
      <c r="K3818" s="7"/>
      <c r="L3818" s="7"/>
      <c r="M3818" s="7"/>
      <c r="N3818" s="7"/>
      <c r="O3818" s="7"/>
      <c r="P3818" s="7"/>
      <c r="Q3818" s="7"/>
      <c r="R3818" s="7"/>
      <c r="S3818" s="7"/>
      <c r="T3818" s="7"/>
      <c r="U3818" s="7"/>
      <c r="V3818" s="7"/>
      <c r="W3818" s="7"/>
      <c r="X3818" s="7"/>
      <c r="Y3818" s="7"/>
    </row>
    <row r="3819" spans="1:25" ht="13" x14ac:dyDescent="0.15">
      <c r="A3819" s="7"/>
      <c r="B3819" s="7"/>
      <c r="C3819" s="7"/>
      <c r="D3819" s="8"/>
      <c r="E3819" s="7"/>
      <c r="F3819" s="7"/>
      <c r="G3819" s="7"/>
      <c r="H3819" s="7"/>
      <c r="I3819" s="7"/>
      <c r="J3819" s="7"/>
      <c r="K3819" s="7"/>
      <c r="L3819" s="7"/>
      <c r="M3819" s="7"/>
      <c r="N3819" s="7"/>
      <c r="O3819" s="7"/>
      <c r="P3819" s="7"/>
      <c r="Q3819" s="7"/>
      <c r="R3819" s="7"/>
      <c r="S3819" s="7"/>
      <c r="T3819" s="7"/>
      <c r="U3819" s="7"/>
      <c r="V3819" s="7"/>
      <c r="W3819" s="7"/>
      <c r="X3819" s="7"/>
      <c r="Y3819" s="7"/>
    </row>
    <row r="3820" spans="1:25" ht="13" x14ac:dyDescent="0.15">
      <c r="A3820" s="7"/>
      <c r="B3820" s="7"/>
      <c r="C3820" s="7"/>
      <c r="D3820" s="8"/>
      <c r="E3820" s="7"/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7"/>
      <c r="Q3820" s="7"/>
      <c r="R3820" s="7"/>
      <c r="S3820" s="7"/>
      <c r="T3820" s="7"/>
      <c r="U3820" s="7"/>
      <c r="V3820" s="7"/>
      <c r="W3820" s="7"/>
      <c r="X3820" s="7"/>
      <c r="Y3820" s="7"/>
    </row>
    <row r="3821" spans="1:25" ht="13" x14ac:dyDescent="0.15">
      <c r="A3821" s="7"/>
      <c r="B3821" s="7"/>
      <c r="C3821" s="7"/>
      <c r="D3821" s="8"/>
      <c r="E3821" s="7"/>
      <c r="F3821" s="7"/>
      <c r="G3821" s="7"/>
      <c r="H3821" s="7"/>
      <c r="I3821" s="7"/>
      <c r="J3821" s="7"/>
      <c r="K3821" s="7"/>
      <c r="L3821" s="7"/>
      <c r="M3821" s="7"/>
      <c r="N3821" s="7"/>
      <c r="O3821" s="7"/>
      <c r="P3821" s="7"/>
      <c r="Q3821" s="7"/>
      <c r="R3821" s="7"/>
      <c r="S3821" s="7"/>
      <c r="T3821" s="7"/>
      <c r="U3821" s="7"/>
      <c r="V3821" s="7"/>
      <c r="W3821" s="7"/>
      <c r="X3821" s="7"/>
      <c r="Y3821" s="7"/>
    </row>
    <row r="3822" spans="1:25" ht="13" x14ac:dyDescent="0.15">
      <c r="A3822" s="7"/>
      <c r="B3822" s="7"/>
      <c r="C3822" s="7"/>
      <c r="D3822" s="8"/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7"/>
      <c r="Q3822" s="7"/>
      <c r="R3822" s="7"/>
      <c r="S3822" s="7"/>
      <c r="T3822" s="7"/>
      <c r="U3822" s="7"/>
      <c r="V3822" s="7"/>
      <c r="W3822" s="7"/>
      <c r="X3822" s="7"/>
      <c r="Y3822" s="7"/>
    </row>
    <row r="3823" spans="1:25" ht="13" x14ac:dyDescent="0.15">
      <c r="A3823" s="7"/>
      <c r="B3823" s="7"/>
      <c r="C3823" s="7"/>
      <c r="D3823" s="8"/>
      <c r="E3823" s="7"/>
      <c r="F3823" s="7"/>
      <c r="G3823" s="7"/>
      <c r="H3823" s="7"/>
      <c r="I3823" s="7"/>
      <c r="J3823" s="7"/>
      <c r="K3823" s="7"/>
      <c r="L3823" s="7"/>
      <c r="M3823" s="7"/>
      <c r="N3823" s="7"/>
      <c r="O3823" s="7"/>
      <c r="P3823" s="7"/>
      <c r="Q3823" s="7"/>
      <c r="R3823" s="7"/>
      <c r="S3823" s="7"/>
      <c r="T3823" s="7"/>
      <c r="U3823" s="7"/>
      <c r="V3823" s="7"/>
      <c r="W3823" s="7"/>
      <c r="X3823" s="7"/>
      <c r="Y3823" s="7"/>
    </row>
    <row r="3824" spans="1:25" ht="13" x14ac:dyDescent="0.15">
      <c r="A3824" s="7"/>
      <c r="B3824" s="7"/>
      <c r="C3824" s="7"/>
      <c r="D3824" s="8"/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7"/>
      <c r="P3824" s="7"/>
      <c r="Q3824" s="7"/>
      <c r="R3824" s="7"/>
      <c r="S3824" s="7"/>
      <c r="T3824" s="7"/>
      <c r="U3824" s="7"/>
      <c r="V3824" s="7"/>
      <c r="W3824" s="7"/>
      <c r="X3824" s="7"/>
      <c r="Y3824" s="7"/>
    </row>
    <row r="3825" spans="1:25" ht="13" x14ac:dyDescent="0.15">
      <c r="A3825" s="7"/>
      <c r="B3825" s="7"/>
      <c r="C3825" s="7"/>
      <c r="D3825" s="8"/>
      <c r="E3825" s="7"/>
      <c r="F3825" s="7"/>
      <c r="G3825" s="7"/>
      <c r="H3825" s="7"/>
      <c r="I3825" s="7"/>
      <c r="J3825" s="7"/>
      <c r="K3825" s="7"/>
      <c r="L3825" s="7"/>
      <c r="M3825" s="7"/>
      <c r="N3825" s="7"/>
      <c r="O3825" s="7"/>
      <c r="P3825" s="7"/>
      <c r="Q3825" s="7"/>
      <c r="R3825" s="7"/>
      <c r="S3825" s="7"/>
      <c r="T3825" s="7"/>
      <c r="U3825" s="7"/>
      <c r="V3825" s="7"/>
      <c r="W3825" s="7"/>
      <c r="X3825" s="7"/>
      <c r="Y3825" s="7"/>
    </row>
    <row r="3826" spans="1:25" ht="13" x14ac:dyDescent="0.15">
      <c r="A3826" s="7"/>
      <c r="B3826" s="7"/>
      <c r="C3826" s="7"/>
      <c r="D3826" s="8"/>
      <c r="E3826" s="7"/>
      <c r="F3826" s="7"/>
      <c r="G3826" s="7"/>
      <c r="H3826" s="7"/>
      <c r="I3826" s="7"/>
      <c r="J3826" s="7"/>
      <c r="K3826" s="7"/>
      <c r="L3826" s="7"/>
      <c r="M3826" s="7"/>
      <c r="N3826" s="7"/>
      <c r="O3826" s="7"/>
      <c r="P3826" s="7"/>
      <c r="Q3826" s="7"/>
      <c r="R3826" s="7"/>
      <c r="S3826" s="7"/>
      <c r="T3826" s="7"/>
      <c r="U3826" s="7"/>
      <c r="V3826" s="7"/>
      <c r="W3826" s="7"/>
      <c r="X3826" s="7"/>
      <c r="Y3826" s="7"/>
    </row>
    <row r="3827" spans="1:25" ht="13" x14ac:dyDescent="0.15">
      <c r="A3827" s="7"/>
      <c r="B3827" s="7"/>
      <c r="C3827" s="7"/>
      <c r="D3827" s="8"/>
      <c r="E3827" s="7"/>
      <c r="F3827" s="7"/>
      <c r="G3827" s="7"/>
      <c r="H3827" s="7"/>
      <c r="I3827" s="7"/>
      <c r="J3827" s="7"/>
      <c r="K3827" s="7"/>
      <c r="L3827" s="7"/>
      <c r="M3827" s="7"/>
      <c r="N3827" s="7"/>
      <c r="O3827" s="7"/>
      <c r="P3827" s="7"/>
      <c r="Q3827" s="7"/>
      <c r="R3827" s="7"/>
      <c r="S3827" s="7"/>
      <c r="T3827" s="7"/>
      <c r="U3827" s="7"/>
      <c r="V3827" s="7"/>
      <c r="W3827" s="7"/>
      <c r="X3827" s="7"/>
      <c r="Y3827" s="7"/>
    </row>
    <row r="3828" spans="1:25" ht="13" x14ac:dyDescent="0.15">
      <c r="A3828" s="7"/>
      <c r="B3828" s="7"/>
      <c r="C3828" s="7"/>
      <c r="D3828" s="8"/>
      <c r="E3828" s="7"/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7"/>
      <c r="Q3828" s="7"/>
      <c r="R3828" s="7"/>
      <c r="S3828" s="7"/>
      <c r="T3828" s="7"/>
      <c r="U3828" s="7"/>
      <c r="V3828" s="7"/>
      <c r="W3828" s="7"/>
      <c r="X3828" s="7"/>
      <c r="Y3828" s="7"/>
    </row>
    <row r="3829" spans="1:25" ht="13" x14ac:dyDescent="0.15">
      <c r="A3829" s="7"/>
      <c r="B3829" s="7"/>
      <c r="C3829" s="7"/>
      <c r="D3829" s="8"/>
      <c r="E3829" s="7"/>
      <c r="F3829" s="7"/>
      <c r="G3829" s="7"/>
      <c r="H3829" s="7"/>
      <c r="I3829" s="7"/>
      <c r="J3829" s="7"/>
      <c r="K3829" s="7"/>
      <c r="L3829" s="7"/>
      <c r="M3829" s="7"/>
      <c r="N3829" s="7"/>
      <c r="O3829" s="7"/>
      <c r="P3829" s="7"/>
      <c r="Q3829" s="7"/>
      <c r="R3829" s="7"/>
      <c r="S3829" s="7"/>
      <c r="T3829" s="7"/>
      <c r="U3829" s="7"/>
      <c r="V3829" s="7"/>
      <c r="W3829" s="7"/>
      <c r="X3829" s="7"/>
      <c r="Y3829" s="7"/>
    </row>
    <row r="3830" spans="1:25" ht="13" x14ac:dyDescent="0.15">
      <c r="A3830" s="7"/>
      <c r="B3830" s="7"/>
      <c r="C3830" s="7"/>
      <c r="D3830" s="8"/>
      <c r="E3830" s="7"/>
      <c r="F3830" s="7"/>
      <c r="G3830" s="7"/>
      <c r="H3830" s="7"/>
      <c r="I3830" s="7"/>
      <c r="J3830" s="7"/>
      <c r="K3830" s="7"/>
      <c r="L3830" s="7"/>
      <c r="M3830" s="7"/>
      <c r="N3830" s="7"/>
      <c r="O3830" s="7"/>
      <c r="P3830" s="7"/>
      <c r="Q3830" s="7"/>
      <c r="R3830" s="7"/>
      <c r="S3830" s="7"/>
      <c r="T3830" s="7"/>
      <c r="U3830" s="7"/>
      <c r="V3830" s="7"/>
      <c r="W3830" s="7"/>
      <c r="X3830" s="7"/>
      <c r="Y3830" s="7"/>
    </row>
    <row r="3831" spans="1:25" ht="13" x14ac:dyDescent="0.15">
      <c r="A3831" s="7"/>
      <c r="B3831" s="7"/>
      <c r="C3831" s="7"/>
      <c r="D3831" s="8"/>
      <c r="E3831" s="7"/>
      <c r="F3831" s="7"/>
      <c r="G3831" s="7"/>
      <c r="H3831" s="7"/>
      <c r="I3831" s="7"/>
      <c r="J3831" s="7"/>
      <c r="K3831" s="7"/>
      <c r="L3831" s="7"/>
      <c r="M3831" s="7"/>
      <c r="N3831" s="7"/>
      <c r="O3831" s="7"/>
      <c r="P3831" s="7"/>
      <c r="Q3831" s="7"/>
      <c r="R3831" s="7"/>
      <c r="S3831" s="7"/>
      <c r="T3831" s="7"/>
      <c r="U3831" s="7"/>
      <c r="V3831" s="7"/>
      <c r="W3831" s="7"/>
      <c r="X3831" s="7"/>
      <c r="Y3831" s="7"/>
    </row>
    <row r="3832" spans="1:25" ht="13" x14ac:dyDescent="0.15">
      <c r="A3832" s="7"/>
      <c r="B3832" s="7"/>
      <c r="C3832" s="7"/>
      <c r="D3832" s="8"/>
      <c r="E3832" s="7"/>
      <c r="F3832" s="7"/>
      <c r="G3832" s="7"/>
      <c r="H3832" s="7"/>
      <c r="I3832" s="7"/>
      <c r="J3832" s="7"/>
      <c r="K3832" s="7"/>
      <c r="L3832" s="7"/>
      <c r="M3832" s="7"/>
      <c r="N3832" s="7"/>
      <c r="O3832" s="7"/>
      <c r="P3832" s="7"/>
      <c r="Q3832" s="7"/>
      <c r="R3832" s="7"/>
      <c r="S3832" s="7"/>
      <c r="T3832" s="7"/>
      <c r="U3832" s="7"/>
      <c r="V3832" s="7"/>
      <c r="W3832" s="7"/>
      <c r="X3832" s="7"/>
      <c r="Y3832" s="7"/>
    </row>
    <row r="3833" spans="1:25" ht="13" x14ac:dyDescent="0.15">
      <c r="A3833" s="7"/>
      <c r="B3833" s="7"/>
      <c r="C3833" s="7"/>
      <c r="D3833" s="8"/>
      <c r="E3833" s="7"/>
      <c r="F3833" s="7"/>
      <c r="G3833" s="7"/>
      <c r="H3833" s="7"/>
      <c r="I3833" s="7"/>
      <c r="J3833" s="7"/>
      <c r="K3833" s="7"/>
      <c r="L3833" s="7"/>
      <c r="M3833" s="7"/>
      <c r="N3833" s="7"/>
      <c r="O3833" s="7"/>
      <c r="P3833" s="7"/>
      <c r="Q3833" s="7"/>
      <c r="R3833" s="7"/>
      <c r="S3833" s="7"/>
      <c r="T3833" s="7"/>
      <c r="U3833" s="7"/>
      <c r="V3833" s="7"/>
      <c r="W3833" s="7"/>
      <c r="X3833" s="7"/>
      <c r="Y3833" s="7"/>
    </row>
    <row r="3834" spans="1:25" ht="13" x14ac:dyDescent="0.15">
      <c r="A3834" s="7"/>
      <c r="B3834" s="7"/>
      <c r="C3834" s="7"/>
      <c r="D3834" s="8"/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7"/>
      <c r="P3834" s="7"/>
      <c r="Q3834" s="7"/>
      <c r="R3834" s="7"/>
      <c r="S3834" s="7"/>
      <c r="T3834" s="7"/>
      <c r="U3834" s="7"/>
      <c r="V3834" s="7"/>
      <c r="W3834" s="7"/>
      <c r="X3834" s="7"/>
      <c r="Y3834" s="7"/>
    </row>
    <row r="3835" spans="1:25" ht="13" x14ac:dyDescent="0.15">
      <c r="A3835" s="7"/>
      <c r="B3835" s="7"/>
      <c r="C3835" s="7"/>
      <c r="D3835" s="8"/>
      <c r="E3835" s="7"/>
      <c r="F3835" s="7"/>
      <c r="G3835" s="7"/>
      <c r="H3835" s="7"/>
      <c r="I3835" s="7"/>
      <c r="J3835" s="7"/>
      <c r="K3835" s="7"/>
      <c r="L3835" s="7"/>
      <c r="M3835" s="7"/>
      <c r="N3835" s="7"/>
      <c r="O3835" s="7"/>
      <c r="P3835" s="7"/>
      <c r="Q3835" s="7"/>
      <c r="R3835" s="7"/>
      <c r="S3835" s="7"/>
      <c r="T3835" s="7"/>
      <c r="U3835" s="7"/>
      <c r="V3835" s="7"/>
      <c r="W3835" s="7"/>
      <c r="X3835" s="7"/>
      <c r="Y3835" s="7"/>
    </row>
    <row r="3836" spans="1:25" ht="13" x14ac:dyDescent="0.15">
      <c r="A3836" s="7"/>
      <c r="B3836" s="7"/>
      <c r="C3836" s="7"/>
      <c r="D3836" s="8"/>
      <c r="E3836" s="7"/>
      <c r="F3836" s="7"/>
      <c r="G3836" s="7"/>
      <c r="H3836" s="7"/>
      <c r="I3836" s="7"/>
      <c r="J3836" s="7"/>
      <c r="K3836" s="7"/>
      <c r="L3836" s="7"/>
      <c r="M3836" s="7"/>
      <c r="N3836" s="7"/>
      <c r="O3836" s="7"/>
      <c r="P3836" s="7"/>
      <c r="Q3836" s="7"/>
      <c r="R3836" s="7"/>
      <c r="S3836" s="7"/>
      <c r="T3836" s="7"/>
      <c r="U3836" s="7"/>
      <c r="V3836" s="7"/>
      <c r="W3836" s="7"/>
      <c r="X3836" s="7"/>
      <c r="Y3836" s="7"/>
    </row>
    <row r="3837" spans="1:25" ht="13" x14ac:dyDescent="0.15">
      <c r="A3837" s="7"/>
      <c r="B3837" s="7"/>
      <c r="C3837" s="7"/>
      <c r="D3837" s="8"/>
      <c r="E3837" s="7"/>
      <c r="F3837" s="7"/>
      <c r="G3837" s="7"/>
      <c r="H3837" s="7"/>
      <c r="I3837" s="7"/>
      <c r="J3837" s="7"/>
      <c r="K3837" s="7"/>
      <c r="L3837" s="7"/>
      <c r="M3837" s="7"/>
      <c r="N3837" s="7"/>
      <c r="O3837" s="7"/>
      <c r="P3837" s="7"/>
      <c r="Q3837" s="7"/>
      <c r="R3837" s="7"/>
      <c r="S3837" s="7"/>
      <c r="T3837" s="7"/>
      <c r="U3837" s="7"/>
      <c r="V3837" s="7"/>
      <c r="W3837" s="7"/>
      <c r="X3837" s="7"/>
      <c r="Y3837" s="7"/>
    </row>
    <row r="3838" spans="1:25" ht="13" x14ac:dyDescent="0.15">
      <c r="A3838" s="7"/>
      <c r="B3838" s="7"/>
      <c r="C3838" s="7"/>
      <c r="D3838" s="8"/>
      <c r="E3838" s="7"/>
      <c r="F3838" s="7"/>
      <c r="G3838" s="7"/>
      <c r="H3838" s="7"/>
      <c r="I3838" s="7"/>
      <c r="J3838" s="7"/>
      <c r="K3838" s="7"/>
      <c r="L3838" s="7"/>
      <c r="M3838" s="7"/>
      <c r="N3838" s="7"/>
      <c r="O3838" s="7"/>
      <c r="P3838" s="7"/>
      <c r="Q3838" s="7"/>
      <c r="R3838" s="7"/>
      <c r="S3838" s="7"/>
      <c r="T3838" s="7"/>
      <c r="U3838" s="7"/>
      <c r="V3838" s="7"/>
      <c r="W3838" s="7"/>
      <c r="X3838" s="7"/>
      <c r="Y3838" s="7"/>
    </row>
    <row r="3839" spans="1:25" ht="13" x14ac:dyDescent="0.15">
      <c r="A3839" s="7"/>
      <c r="B3839" s="7"/>
      <c r="C3839" s="7"/>
      <c r="D3839" s="8"/>
      <c r="E3839" s="7"/>
      <c r="F3839" s="7"/>
      <c r="G3839" s="7"/>
      <c r="H3839" s="7"/>
      <c r="I3839" s="7"/>
      <c r="J3839" s="7"/>
      <c r="K3839" s="7"/>
      <c r="L3839" s="7"/>
      <c r="M3839" s="7"/>
      <c r="N3839" s="7"/>
      <c r="O3839" s="7"/>
      <c r="P3839" s="7"/>
      <c r="Q3839" s="7"/>
      <c r="R3839" s="7"/>
      <c r="S3839" s="7"/>
      <c r="T3839" s="7"/>
      <c r="U3839" s="7"/>
      <c r="V3839" s="7"/>
      <c r="W3839" s="7"/>
      <c r="X3839" s="7"/>
      <c r="Y3839" s="7"/>
    </row>
    <row r="3840" spans="1:25" ht="13" x14ac:dyDescent="0.15">
      <c r="A3840" s="7"/>
      <c r="B3840" s="7"/>
      <c r="C3840" s="7"/>
      <c r="D3840" s="8"/>
      <c r="E3840" s="7"/>
      <c r="F3840" s="7"/>
      <c r="G3840" s="7"/>
      <c r="H3840" s="7"/>
      <c r="I3840" s="7"/>
      <c r="J3840" s="7"/>
      <c r="K3840" s="7"/>
      <c r="L3840" s="7"/>
      <c r="M3840" s="7"/>
      <c r="N3840" s="7"/>
      <c r="O3840" s="7"/>
      <c r="P3840" s="7"/>
      <c r="Q3840" s="7"/>
      <c r="R3840" s="7"/>
      <c r="S3840" s="7"/>
      <c r="T3840" s="7"/>
      <c r="U3840" s="7"/>
      <c r="V3840" s="7"/>
      <c r="W3840" s="7"/>
      <c r="X3840" s="7"/>
      <c r="Y3840" s="7"/>
    </row>
    <row r="3841" spans="1:25" ht="13" x14ac:dyDescent="0.15">
      <c r="A3841" s="7"/>
      <c r="B3841" s="7"/>
      <c r="C3841" s="7"/>
      <c r="D3841" s="8"/>
      <c r="E3841" s="7"/>
      <c r="F3841" s="7"/>
      <c r="G3841" s="7"/>
      <c r="H3841" s="7"/>
      <c r="I3841" s="7"/>
      <c r="J3841" s="7"/>
      <c r="K3841" s="7"/>
      <c r="L3841" s="7"/>
      <c r="M3841" s="7"/>
      <c r="N3841" s="7"/>
      <c r="O3841" s="7"/>
      <c r="P3841" s="7"/>
      <c r="Q3841" s="7"/>
      <c r="R3841" s="7"/>
      <c r="S3841" s="7"/>
      <c r="T3841" s="7"/>
      <c r="U3841" s="7"/>
      <c r="V3841" s="7"/>
      <c r="W3841" s="7"/>
      <c r="X3841" s="7"/>
      <c r="Y3841" s="7"/>
    </row>
    <row r="3842" spans="1:25" ht="13" x14ac:dyDescent="0.15">
      <c r="A3842" s="7"/>
      <c r="B3842" s="7"/>
      <c r="C3842" s="7"/>
      <c r="D3842" s="8"/>
      <c r="E3842" s="7"/>
      <c r="F3842" s="7"/>
      <c r="G3842" s="7"/>
      <c r="H3842" s="7"/>
      <c r="I3842" s="7"/>
      <c r="J3842" s="7"/>
      <c r="K3842" s="7"/>
      <c r="L3842" s="7"/>
      <c r="M3842" s="7"/>
      <c r="N3842" s="7"/>
      <c r="O3842" s="7"/>
      <c r="P3842" s="7"/>
      <c r="Q3842" s="7"/>
      <c r="R3842" s="7"/>
      <c r="S3842" s="7"/>
      <c r="T3842" s="7"/>
      <c r="U3842" s="7"/>
      <c r="V3842" s="7"/>
      <c r="W3842" s="7"/>
      <c r="X3842" s="7"/>
      <c r="Y3842" s="7"/>
    </row>
    <row r="3843" spans="1:25" ht="13" x14ac:dyDescent="0.15">
      <c r="A3843" s="7"/>
      <c r="B3843" s="7"/>
      <c r="C3843" s="7"/>
      <c r="D3843" s="8"/>
      <c r="E3843" s="7"/>
      <c r="F3843" s="7"/>
      <c r="G3843" s="7"/>
      <c r="H3843" s="7"/>
      <c r="I3843" s="7"/>
      <c r="J3843" s="7"/>
      <c r="K3843" s="7"/>
      <c r="L3843" s="7"/>
      <c r="M3843" s="7"/>
      <c r="N3843" s="7"/>
      <c r="O3843" s="7"/>
      <c r="P3843" s="7"/>
      <c r="Q3843" s="7"/>
      <c r="R3843" s="7"/>
      <c r="S3843" s="7"/>
      <c r="T3843" s="7"/>
      <c r="U3843" s="7"/>
      <c r="V3843" s="7"/>
      <c r="W3843" s="7"/>
      <c r="X3843" s="7"/>
      <c r="Y3843" s="7"/>
    </row>
    <row r="3844" spans="1:25" ht="13" x14ac:dyDescent="0.15">
      <c r="A3844" s="7"/>
      <c r="B3844" s="7"/>
      <c r="C3844" s="7"/>
      <c r="D3844" s="8"/>
      <c r="E3844" s="7"/>
      <c r="F3844" s="7"/>
      <c r="G3844" s="7"/>
      <c r="H3844" s="7"/>
      <c r="I3844" s="7"/>
      <c r="J3844" s="7"/>
      <c r="K3844" s="7"/>
      <c r="L3844" s="7"/>
      <c r="M3844" s="7"/>
      <c r="N3844" s="7"/>
      <c r="O3844" s="7"/>
      <c r="P3844" s="7"/>
      <c r="Q3844" s="7"/>
      <c r="R3844" s="7"/>
      <c r="S3844" s="7"/>
      <c r="T3844" s="7"/>
      <c r="U3844" s="7"/>
      <c r="V3844" s="7"/>
      <c r="W3844" s="7"/>
      <c r="X3844" s="7"/>
      <c r="Y3844" s="7"/>
    </row>
    <row r="3845" spans="1:25" ht="13" x14ac:dyDescent="0.15">
      <c r="A3845" s="7"/>
      <c r="B3845" s="7"/>
      <c r="C3845" s="7"/>
      <c r="D3845" s="8"/>
      <c r="E3845" s="7"/>
      <c r="F3845" s="7"/>
      <c r="G3845" s="7"/>
      <c r="H3845" s="7"/>
      <c r="I3845" s="7"/>
      <c r="J3845" s="7"/>
      <c r="K3845" s="7"/>
      <c r="L3845" s="7"/>
      <c r="M3845" s="7"/>
      <c r="N3845" s="7"/>
      <c r="O3845" s="7"/>
      <c r="P3845" s="7"/>
      <c r="Q3845" s="7"/>
      <c r="R3845" s="7"/>
      <c r="S3845" s="7"/>
      <c r="T3845" s="7"/>
      <c r="U3845" s="7"/>
      <c r="V3845" s="7"/>
      <c r="W3845" s="7"/>
      <c r="X3845" s="7"/>
      <c r="Y3845" s="7"/>
    </row>
    <row r="3846" spans="1:25" ht="13" x14ac:dyDescent="0.15">
      <c r="A3846" s="7"/>
      <c r="B3846" s="7"/>
      <c r="C3846" s="7"/>
      <c r="D3846" s="8"/>
      <c r="E3846" s="7"/>
      <c r="F3846" s="7"/>
      <c r="G3846" s="7"/>
      <c r="H3846" s="7"/>
      <c r="I3846" s="7"/>
      <c r="J3846" s="7"/>
      <c r="K3846" s="7"/>
      <c r="L3846" s="7"/>
      <c r="M3846" s="7"/>
      <c r="N3846" s="7"/>
      <c r="O3846" s="7"/>
      <c r="P3846" s="7"/>
      <c r="Q3846" s="7"/>
      <c r="R3846" s="7"/>
      <c r="S3846" s="7"/>
      <c r="T3846" s="7"/>
      <c r="U3846" s="7"/>
      <c r="V3846" s="7"/>
      <c r="W3846" s="7"/>
      <c r="X3846" s="7"/>
      <c r="Y3846" s="7"/>
    </row>
    <row r="3847" spans="1:25" ht="13" x14ac:dyDescent="0.15">
      <c r="A3847" s="7"/>
      <c r="B3847" s="7"/>
      <c r="C3847" s="7"/>
      <c r="D3847" s="8"/>
      <c r="E3847" s="7"/>
      <c r="F3847" s="7"/>
      <c r="G3847" s="7"/>
      <c r="H3847" s="7"/>
      <c r="I3847" s="7"/>
      <c r="J3847" s="7"/>
      <c r="K3847" s="7"/>
      <c r="L3847" s="7"/>
      <c r="M3847" s="7"/>
      <c r="N3847" s="7"/>
      <c r="O3847" s="7"/>
      <c r="P3847" s="7"/>
      <c r="Q3847" s="7"/>
      <c r="R3847" s="7"/>
      <c r="S3847" s="7"/>
      <c r="T3847" s="7"/>
      <c r="U3847" s="7"/>
      <c r="V3847" s="7"/>
      <c r="W3847" s="7"/>
      <c r="X3847" s="7"/>
      <c r="Y3847" s="7"/>
    </row>
    <row r="3848" spans="1:25" ht="13" x14ac:dyDescent="0.15">
      <c r="A3848" s="7"/>
      <c r="B3848" s="7"/>
      <c r="C3848" s="7"/>
      <c r="D3848" s="8"/>
      <c r="E3848" s="7"/>
      <c r="F3848" s="7"/>
      <c r="G3848" s="7"/>
      <c r="H3848" s="7"/>
      <c r="I3848" s="7"/>
      <c r="J3848" s="7"/>
      <c r="K3848" s="7"/>
      <c r="L3848" s="7"/>
      <c r="M3848" s="7"/>
      <c r="N3848" s="7"/>
      <c r="O3848" s="7"/>
      <c r="P3848" s="7"/>
      <c r="Q3848" s="7"/>
      <c r="R3848" s="7"/>
      <c r="S3848" s="7"/>
      <c r="T3848" s="7"/>
      <c r="U3848" s="7"/>
      <c r="V3848" s="7"/>
      <c r="W3848" s="7"/>
      <c r="X3848" s="7"/>
      <c r="Y3848" s="7"/>
    </row>
    <row r="3849" spans="1:25" ht="13" x14ac:dyDescent="0.15">
      <c r="A3849" s="7"/>
      <c r="B3849" s="7"/>
      <c r="C3849" s="7"/>
      <c r="D3849" s="8"/>
      <c r="E3849" s="7"/>
      <c r="F3849" s="7"/>
      <c r="G3849" s="7"/>
      <c r="H3849" s="7"/>
      <c r="I3849" s="7"/>
      <c r="J3849" s="7"/>
      <c r="K3849" s="7"/>
      <c r="L3849" s="7"/>
      <c r="M3849" s="7"/>
      <c r="N3849" s="7"/>
      <c r="O3849" s="7"/>
      <c r="P3849" s="7"/>
      <c r="Q3849" s="7"/>
      <c r="R3849" s="7"/>
      <c r="S3849" s="7"/>
      <c r="T3849" s="7"/>
      <c r="U3849" s="7"/>
      <c r="V3849" s="7"/>
      <c r="W3849" s="7"/>
      <c r="X3849" s="7"/>
      <c r="Y3849" s="7"/>
    </row>
    <row r="3850" spans="1:25" ht="13" x14ac:dyDescent="0.15">
      <c r="A3850" s="7"/>
      <c r="B3850" s="7"/>
      <c r="C3850" s="7"/>
      <c r="D3850" s="8"/>
      <c r="E3850" s="7"/>
      <c r="F3850" s="7"/>
      <c r="G3850" s="7"/>
      <c r="H3850" s="7"/>
      <c r="I3850" s="7"/>
      <c r="J3850" s="7"/>
      <c r="K3850" s="7"/>
      <c r="L3850" s="7"/>
      <c r="M3850" s="7"/>
      <c r="N3850" s="7"/>
      <c r="O3850" s="7"/>
      <c r="P3850" s="7"/>
      <c r="Q3850" s="7"/>
      <c r="R3850" s="7"/>
      <c r="S3850" s="7"/>
      <c r="T3850" s="7"/>
      <c r="U3850" s="7"/>
      <c r="V3850" s="7"/>
      <c r="W3850" s="7"/>
      <c r="X3850" s="7"/>
      <c r="Y3850" s="7"/>
    </row>
    <row r="3851" spans="1:25" ht="13" x14ac:dyDescent="0.15">
      <c r="A3851" s="7"/>
      <c r="B3851" s="7"/>
      <c r="C3851" s="7"/>
      <c r="D3851" s="8"/>
      <c r="E3851" s="7"/>
      <c r="F3851" s="7"/>
      <c r="G3851" s="7"/>
      <c r="H3851" s="7"/>
      <c r="I3851" s="7"/>
      <c r="J3851" s="7"/>
      <c r="K3851" s="7"/>
      <c r="L3851" s="7"/>
      <c r="M3851" s="7"/>
      <c r="N3851" s="7"/>
      <c r="O3851" s="7"/>
      <c r="P3851" s="7"/>
      <c r="Q3851" s="7"/>
      <c r="R3851" s="7"/>
      <c r="S3851" s="7"/>
      <c r="T3851" s="7"/>
      <c r="U3851" s="7"/>
      <c r="V3851" s="7"/>
      <c r="W3851" s="7"/>
      <c r="X3851" s="7"/>
      <c r="Y3851" s="7"/>
    </row>
    <row r="3852" spans="1:25" ht="13" x14ac:dyDescent="0.15">
      <c r="A3852" s="7"/>
      <c r="B3852" s="7"/>
      <c r="C3852" s="7"/>
      <c r="D3852" s="8"/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7"/>
      <c r="P3852" s="7"/>
      <c r="Q3852" s="7"/>
      <c r="R3852" s="7"/>
      <c r="S3852" s="7"/>
      <c r="T3852" s="7"/>
      <c r="U3852" s="7"/>
      <c r="V3852" s="7"/>
      <c r="W3852" s="7"/>
      <c r="X3852" s="7"/>
      <c r="Y3852" s="7"/>
    </row>
    <row r="3853" spans="1:25" ht="13" x14ac:dyDescent="0.15">
      <c r="A3853" s="7"/>
      <c r="B3853" s="7"/>
      <c r="C3853" s="7"/>
      <c r="D3853" s="8"/>
      <c r="E3853" s="7"/>
      <c r="F3853" s="7"/>
      <c r="G3853" s="7"/>
      <c r="H3853" s="7"/>
      <c r="I3853" s="7"/>
      <c r="J3853" s="7"/>
      <c r="K3853" s="7"/>
      <c r="L3853" s="7"/>
      <c r="M3853" s="7"/>
      <c r="N3853" s="7"/>
      <c r="O3853" s="7"/>
      <c r="P3853" s="7"/>
      <c r="Q3853" s="7"/>
      <c r="R3853" s="7"/>
      <c r="S3853" s="7"/>
      <c r="T3853" s="7"/>
      <c r="U3853" s="7"/>
      <c r="V3853" s="7"/>
      <c r="W3853" s="7"/>
      <c r="X3853" s="7"/>
      <c r="Y3853" s="7"/>
    </row>
    <row r="3854" spans="1:25" ht="13" x14ac:dyDescent="0.15">
      <c r="A3854" s="7"/>
      <c r="B3854" s="7"/>
      <c r="C3854" s="7"/>
      <c r="D3854" s="8"/>
      <c r="E3854" s="7"/>
      <c r="F3854" s="7"/>
      <c r="G3854" s="7"/>
      <c r="H3854" s="7"/>
      <c r="I3854" s="7"/>
      <c r="J3854" s="7"/>
      <c r="K3854" s="7"/>
      <c r="L3854" s="7"/>
      <c r="M3854" s="7"/>
      <c r="N3854" s="7"/>
      <c r="O3854" s="7"/>
      <c r="P3854" s="7"/>
      <c r="Q3854" s="7"/>
      <c r="R3854" s="7"/>
      <c r="S3854" s="7"/>
      <c r="T3854" s="7"/>
      <c r="U3854" s="7"/>
      <c r="V3854" s="7"/>
      <c r="W3854" s="7"/>
      <c r="X3854" s="7"/>
      <c r="Y3854" s="7"/>
    </row>
    <row r="3855" spans="1:25" ht="13" x14ac:dyDescent="0.15">
      <c r="A3855" s="7"/>
      <c r="B3855" s="7"/>
      <c r="C3855" s="7"/>
      <c r="D3855" s="8"/>
      <c r="E3855" s="7"/>
      <c r="F3855" s="7"/>
      <c r="G3855" s="7"/>
      <c r="H3855" s="7"/>
      <c r="I3855" s="7"/>
      <c r="J3855" s="7"/>
      <c r="K3855" s="7"/>
      <c r="L3855" s="7"/>
      <c r="M3855" s="7"/>
      <c r="N3855" s="7"/>
      <c r="O3855" s="7"/>
      <c r="P3855" s="7"/>
      <c r="Q3855" s="7"/>
      <c r="R3855" s="7"/>
      <c r="S3855" s="7"/>
      <c r="T3855" s="7"/>
      <c r="U3855" s="7"/>
      <c r="V3855" s="7"/>
      <c r="W3855" s="7"/>
      <c r="X3855" s="7"/>
      <c r="Y3855" s="7"/>
    </row>
    <row r="3856" spans="1:25" ht="13" x14ac:dyDescent="0.15">
      <c r="A3856" s="7"/>
      <c r="B3856" s="7"/>
      <c r="C3856" s="7"/>
      <c r="D3856" s="8"/>
      <c r="E3856" s="7"/>
      <c r="F3856" s="7"/>
      <c r="G3856" s="7"/>
      <c r="H3856" s="7"/>
      <c r="I3856" s="7"/>
      <c r="J3856" s="7"/>
      <c r="K3856" s="7"/>
      <c r="L3856" s="7"/>
      <c r="M3856" s="7"/>
      <c r="N3856" s="7"/>
      <c r="O3856" s="7"/>
      <c r="P3856" s="7"/>
      <c r="Q3856" s="7"/>
      <c r="R3856" s="7"/>
      <c r="S3856" s="7"/>
      <c r="T3856" s="7"/>
      <c r="U3856" s="7"/>
      <c r="V3856" s="7"/>
      <c r="W3856" s="7"/>
      <c r="X3856" s="7"/>
      <c r="Y3856" s="7"/>
    </row>
    <row r="3857" spans="1:25" ht="13" x14ac:dyDescent="0.15">
      <c r="A3857" s="7"/>
      <c r="B3857" s="7"/>
      <c r="C3857" s="7"/>
      <c r="D3857" s="8"/>
      <c r="E3857" s="7"/>
      <c r="F3857" s="7"/>
      <c r="G3857" s="7"/>
      <c r="H3857" s="7"/>
      <c r="I3857" s="7"/>
      <c r="J3857" s="7"/>
      <c r="K3857" s="7"/>
      <c r="L3857" s="7"/>
      <c r="M3857" s="7"/>
      <c r="N3857" s="7"/>
      <c r="O3857" s="7"/>
      <c r="P3857" s="7"/>
      <c r="Q3857" s="7"/>
      <c r="R3857" s="7"/>
      <c r="S3857" s="7"/>
      <c r="T3857" s="7"/>
      <c r="U3857" s="7"/>
      <c r="V3857" s="7"/>
      <c r="W3857" s="7"/>
      <c r="X3857" s="7"/>
      <c r="Y3857" s="7"/>
    </row>
    <row r="3858" spans="1:25" ht="13" x14ac:dyDescent="0.15">
      <c r="A3858" s="7"/>
      <c r="B3858" s="7"/>
      <c r="C3858" s="7"/>
      <c r="D3858" s="8"/>
      <c r="E3858" s="7"/>
      <c r="F3858" s="7"/>
      <c r="G3858" s="7"/>
      <c r="H3858" s="7"/>
      <c r="I3858" s="7"/>
      <c r="J3858" s="7"/>
      <c r="K3858" s="7"/>
      <c r="L3858" s="7"/>
      <c r="M3858" s="7"/>
      <c r="N3858" s="7"/>
      <c r="O3858" s="7"/>
      <c r="P3858" s="7"/>
      <c r="Q3858" s="7"/>
      <c r="R3858" s="7"/>
      <c r="S3858" s="7"/>
      <c r="T3858" s="7"/>
      <c r="U3858" s="7"/>
      <c r="V3858" s="7"/>
      <c r="W3858" s="7"/>
      <c r="X3858" s="7"/>
      <c r="Y3858" s="7"/>
    </row>
    <row r="3859" spans="1:25" ht="13" x14ac:dyDescent="0.15">
      <c r="A3859" s="7"/>
      <c r="B3859" s="7"/>
      <c r="C3859" s="7"/>
      <c r="D3859" s="8"/>
      <c r="E3859" s="7"/>
      <c r="F3859" s="7"/>
      <c r="G3859" s="7"/>
      <c r="H3859" s="7"/>
      <c r="I3859" s="7"/>
      <c r="J3859" s="7"/>
      <c r="K3859" s="7"/>
      <c r="L3859" s="7"/>
      <c r="M3859" s="7"/>
      <c r="N3859" s="7"/>
      <c r="O3859" s="7"/>
      <c r="P3859" s="7"/>
      <c r="Q3859" s="7"/>
      <c r="R3859" s="7"/>
      <c r="S3859" s="7"/>
      <c r="T3859" s="7"/>
      <c r="U3859" s="7"/>
      <c r="V3859" s="7"/>
      <c r="W3859" s="7"/>
      <c r="X3859" s="7"/>
      <c r="Y3859" s="7"/>
    </row>
    <row r="3860" spans="1:25" ht="13" x14ac:dyDescent="0.15">
      <c r="A3860" s="7"/>
      <c r="B3860" s="7"/>
      <c r="C3860" s="7"/>
      <c r="D3860" s="8"/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7"/>
      <c r="P3860" s="7"/>
      <c r="Q3860" s="7"/>
      <c r="R3860" s="7"/>
      <c r="S3860" s="7"/>
      <c r="T3860" s="7"/>
      <c r="U3860" s="7"/>
      <c r="V3860" s="7"/>
      <c r="W3860" s="7"/>
      <c r="X3860" s="7"/>
      <c r="Y3860" s="7"/>
    </row>
    <row r="3861" spans="1:25" ht="13" x14ac:dyDescent="0.15">
      <c r="A3861" s="7"/>
      <c r="B3861" s="7"/>
      <c r="C3861" s="7"/>
      <c r="D3861" s="8"/>
      <c r="E3861" s="7"/>
      <c r="F3861" s="7"/>
      <c r="G3861" s="7"/>
      <c r="H3861" s="7"/>
      <c r="I3861" s="7"/>
      <c r="J3861" s="7"/>
      <c r="K3861" s="7"/>
      <c r="L3861" s="7"/>
      <c r="M3861" s="7"/>
      <c r="N3861" s="7"/>
      <c r="O3861" s="7"/>
      <c r="P3861" s="7"/>
      <c r="Q3861" s="7"/>
      <c r="R3861" s="7"/>
      <c r="S3861" s="7"/>
      <c r="T3861" s="7"/>
      <c r="U3861" s="7"/>
      <c r="V3861" s="7"/>
      <c r="W3861" s="7"/>
      <c r="X3861" s="7"/>
      <c r="Y3861" s="7"/>
    </row>
    <row r="3862" spans="1:25" ht="13" x14ac:dyDescent="0.15">
      <c r="A3862" s="7"/>
      <c r="B3862" s="7"/>
      <c r="C3862" s="7"/>
      <c r="D3862" s="8"/>
      <c r="E3862" s="7"/>
      <c r="F3862" s="7"/>
      <c r="G3862" s="7"/>
      <c r="H3862" s="7"/>
      <c r="I3862" s="7"/>
      <c r="J3862" s="7"/>
      <c r="K3862" s="7"/>
      <c r="L3862" s="7"/>
      <c r="M3862" s="7"/>
      <c r="N3862" s="7"/>
      <c r="O3862" s="7"/>
      <c r="P3862" s="7"/>
      <c r="Q3862" s="7"/>
      <c r="R3862" s="7"/>
      <c r="S3862" s="7"/>
      <c r="T3862" s="7"/>
      <c r="U3862" s="7"/>
      <c r="V3862" s="7"/>
      <c r="W3862" s="7"/>
      <c r="X3862" s="7"/>
      <c r="Y3862" s="7"/>
    </row>
    <row r="3863" spans="1:25" ht="13" x14ac:dyDescent="0.15">
      <c r="A3863" s="7"/>
      <c r="B3863" s="7"/>
      <c r="C3863" s="7"/>
      <c r="D3863" s="8"/>
      <c r="E3863" s="7"/>
      <c r="F3863" s="7"/>
      <c r="G3863" s="7"/>
      <c r="H3863" s="7"/>
      <c r="I3863" s="7"/>
      <c r="J3863" s="7"/>
      <c r="K3863" s="7"/>
      <c r="L3863" s="7"/>
      <c r="M3863" s="7"/>
      <c r="N3863" s="7"/>
      <c r="O3863" s="7"/>
      <c r="P3863" s="7"/>
      <c r="Q3863" s="7"/>
      <c r="R3863" s="7"/>
      <c r="S3863" s="7"/>
      <c r="T3863" s="7"/>
      <c r="U3863" s="7"/>
      <c r="V3863" s="7"/>
      <c r="W3863" s="7"/>
      <c r="X3863" s="7"/>
      <c r="Y3863" s="7"/>
    </row>
    <row r="3864" spans="1:25" ht="13" x14ac:dyDescent="0.15">
      <c r="A3864" s="7"/>
      <c r="B3864" s="7"/>
      <c r="C3864" s="7"/>
      <c r="D3864" s="8"/>
      <c r="E3864" s="7"/>
      <c r="F3864" s="7"/>
      <c r="G3864" s="7"/>
      <c r="H3864" s="7"/>
      <c r="I3864" s="7"/>
      <c r="J3864" s="7"/>
      <c r="K3864" s="7"/>
      <c r="L3864" s="7"/>
      <c r="M3864" s="7"/>
      <c r="N3864" s="7"/>
      <c r="O3864" s="7"/>
      <c r="P3864" s="7"/>
      <c r="Q3864" s="7"/>
      <c r="R3864" s="7"/>
      <c r="S3864" s="7"/>
      <c r="T3864" s="7"/>
      <c r="U3864" s="7"/>
      <c r="V3864" s="7"/>
      <c r="W3864" s="7"/>
      <c r="X3864" s="7"/>
      <c r="Y3864" s="7"/>
    </row>
    <row r="3865" spans="1:25" ht="13" x14ac:dyDescent="0.15">
      <c r="A3865" s="7"/>
      <c r="B3865" s="7"/>
      <c r="C3865" s="7"/>
      <c r="D3865" s="8"/>
      <c r="E3865" s="7"/>
      <c r="F3865" s="7"/>
      <c r="G3865" s="7"/>
      <c r="H3865" s="7"/>
      <c r="I3865" s="7"/>
      <c r="J3865" s="7"/>
      <c r="K3865" s="7"/>
      <c r="L3865" s="7"/>
      <c r="M3865" s="7"/>
      <c r="N3865" s="7"/>
      <c r="O3865" s="7"/>
      <c r="P3865" s="7"/>
      <c r="Q3865" s="7"/>
      <c r="R3865" s="7"/>
      <c r="S3865" s="7"/>
      <c r="T3865" s="7"/>
      <c r="U3865" s="7"/>
      <c r="V3865" s="7"/>
      <c r="W3865" s="7"/>
      <c r="X3865" s="7"/>
      <c r="Y3865" s="7"/>
    </row>
    <row r="3866" spans="1:25" ht="13" x14ac:dyDescent="0.15">
      <c r="A3866" s="7"/>
      <c r="B3866" s="7"/>
      <c r="C3866" s="7"/>
      <c r="D3866" s="8"/>
      <c r="E3866" s="7"/>
      <c r="F3866" s="7"/>
      <c r="G3866" s="7"/>
      <c r="H3866" s="7"/>
      <c r="I3866" s="7"/>
      <c r="J3866" s="7"/>
      <c r="K3866" s="7"/>
      <c r="L3866" s="7"/>
      <c r="M3866" s="7"/>
      <c r="N3866" s="7"/>
      <c r="O3866" s="7"/>
      <c r="P3866" s="7"/>
      <c r="Q3866" s="7"/>
      <c r="R3866" s="7"/>
      <c r="S3866" s="7"/>
      <c r="T3866" s="7"/>
      <c r="U3866" s="7"/>
      <c r="V3866" s="7"/>
      <c r="W3866" s="7"/>
      <c r="X3866" s="7"/>
      <c r="Y3866" s="7"/>
    </row>
    <row r="3867" spans="1:25" ht="13" x14ac:dyDescent="0.15">
      <c r="A3867" s="7"/>
      <c r="B3867" s="7"/>
      <c r="C3867" s="7"/>
      <c r="D3867" s="8"/>
      <c r="E3867" s="7"/>
      <c r="F3867" s="7"/>
      <c r="G3867" s="7"/>
      <c r="H3867" s="7"/>
      <c r="I3867" s="7"/>
      <c r="J3867" s="7"/>
      <c r="K3867" s="7"/>
      <c r="L3867" s="7"/>
      <c r="M3867" s="7"/>
      <c r="N3867" s="7"/>
      <c r="O3867" s="7"/>
      <c r="P3867" s="7"/>
      <c r="Q3867" s="7"/>
      <c r="R3867" s="7"/>
      <c r="S3867" s="7"/>
      <c r="T3867" s="7"/>
      <c r="U3867" s="7"/>
      <c r="V3867" s="7"/>
      <c r="W3867" s="7"/>
      <c r="X3867" s="7"/>
      <c r="Y3867" s="7"/>
    </row>
    <row r="3868" spans="1:25" ht="13" x14ac:dyDescent="0.15">
      <c r="A3868" s="7"/>
      <c r="B3868" s="7"/>
      <c r="C3868" s="7"/>
      <c r="D3868" s="8"/>
      <c r="E3868" s="7"/>
      <c r="F3868" s="7"/>
      <c r="G3868" s="7"/>
      <c r="H3868" s="7"/>
      <c r="I3868" s="7"/>
      <c r="J3868" s="7"/>
      <c r="K3868" s="7"/>
      <c r="L3868" s="7"/>
      <c r="M3868" s="7"/>
      <c r="N3868" s="7"/>
      <c r="O3868" s="7"/>
      <c r="P3868" s="7"/>
      <c r="Q3868" s="7"/>
      <c r="R3868" s="7"/>
      <c r="S3868" s="7"/>
      <c r="T3868" s="7"/>
      <c r="U3868" s="7"/>
      <c r="V3868" s="7"/>
      <c r="W3868" s="7"/>
      <c r="X3868" s="7"/>
      <c r="Y3868" s="7"/>
    </row>
    <row r="3869" spans="1:25" ht="13" x14ac:dyDescent="0.15">
      <c r="A3869" s="7"/>
      <c r="B3869" s="7"/>
      <c r="C3869" s="7"/>
      <c r="D3869" s="8"/>
      <c r="E3869" s="7"/>
      <c r="F3869" s="7"/>
      <c r="G3869" s="7"/>
      <c r="H3869" s="7"/>
      <c r="I3869" s="7"/>
      <c r="J3869" s="7"/>
      <c r="K3869" s="7"/>
      <c r="L3869" s="7"/>
      <c r="M3869" s="7"/>
      <c r="N3869" s="7"/>
      <c r="O3869" s="7"/>
      <c r="P3869" s="7"/>
      <c r="Q3869" s="7"/>
      <c r="R3869" s="7"/>
      <c r="S3869" s="7"/>
      <c r="T3869" s="7"/>
      <c r="U3869" s="7"/>
      <c r="V3869" s="7"/>
      <c r="W3869" s="7"/>
      <c r="X3869" s="7"/>
      <c r="Y3869" s="7"/>
    </row>
    <row r="3870" spans="1:25" ht="13" x14ac:dyDescent="0.15">
      <c r="A3870" s="7"/>
      <c r="B3870" s="7"/>
      <c r="C3870" s="7"/>
      <c r="D3870" s="8"/>
      <c r="E3870" s="7"/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7"/>
      <c r="Q3870" s="7"/>
      <c r="R3870" s="7"/>
      <c r="S3870" s="7"/>
      <c r="T3870" s="7"/>
      <c r="U3870" s="7"/>
      <c r="V3870" s="7"/>
      <c r="W3870" s="7"/>
      <c r="X3870" s="7"/>
      <c r="Y3870" s="7"/>
    </row>
    <row r="3871" spans="1:25" ht="13" x14ac:dyDescent="0.15">
      <c r="A3871" s="7"/>
      <c r="B3871" s="7"/>
      <c r="C3871" s="7"/>
      <c r="D3871" s="8"/>
      <c r="E3871" s="7"/>
      <c r="F3871" s="7"/>
      <c r="G3871" s="7"/>
      <c r="H3871" s="7"/>
      <c r="I3871" s="7"/>
      <c r="J3871" s="7"/>
      <c r="K3871" s="7"/>
      <c r="L3871" s="7"/>
      <c r="M3871" s="7"/>
      <c r="N3871" s="7"/>
      <c r="O3871" s="7"/>
      <c r="P3871" s="7"/>
      <c r="Q3871" s="7"/>
      <c r="R3871" s="7"/>
      <c r="S3871" s="7"/>
      <c r="T3871" s="7"/>
      <c r="U3871" s="7"/>
      <c r="V3871" s="7"/>
      <c r="W3871" s="7"/>
      <c r="X3871" s="7"/>
      <c r="Y3871" s="7"/>
    </row>
    <row r="3872" spans="1:25" ht="13" x14ac:dyDescent="0.15">
      <c r="A3872" s="7"/>
      <c r="B3872" s="7"/>
      <c r="C3872" s="7"/>
      <c r="D3872" s="8"/>
      <c r="E3872" s="7"/>
      <c r="F3872" s="7"/>
      <c r="G3872" s="7"/>
      <c r="H3872" s="7"/>
      <c r="I3872" s="7"/>
      <c r="J3872" s="7"/>
      <c r="K3872" s="7"/>
      <c r="L3872" s="7"/>
      <c r="M3872" s="7"/>
      <c r="N3872" s="7"/>
      <c r="O3872" s="7"/>
      <c r="P3872" s="7"/>
      <c r="Q3872" s="7"/>
      <c r="R3872" s="7"/>
      <c r="S3872" s="7"/>
      <c r="T3872" s="7"/>
      <c r="U3872" s="7"/>
      <c r="V3872" s="7"/>
      <c r="W3872" s="7"/>
      <c r="X3872" s="7"/>
      <c r="Y3872" s="7"/>
    </row>
    <row r="3873" spans="1:25" ht="13" x14ac:dyDescent="0.15">
      <c r="A3873" s="7"/>
      <c r="B3873" s="7"/>
      <c r="C3873" s="7"/>
      <c r="D3873" s="8"/>
      <c r="E3873" s="7"/>
      <c r="F3873" s="7"/>
      <c r="G3873" s="7"/>
      <c r="H3873" s="7"/>
      <c r="I3873" s="7"/>
      <c r="J3873" s="7"/>
      <c r="K3873" s="7"/>
      <c r="L3873" s="7"/>
      <c r="M3873" s="7"/>
      <c r="N3873" s="7"/>
      <c r="O3873" s="7"/>
      <c r="P3873" s="7"/>
      <c r="Q3873" s="7"/>
      <c r="R3873" s="7"/>
      <c r="S3873" s="7"/>
      <c r="T3873" s="7"/>
      <c r="U3873" s="7"/>
      <c r="V3873" s="7"/>
      <c r="W3873" s="7"/>
      <c r="X3873" s="7"/>
      <c r="Y3873" s="7"/>
    </row>
    <row r="3874" spans="1:25" ht="13" x14ac:dyDescent="0.15">
      <c r="A3874" s="7"/>
      <c r="B3874" s="7"/>
      <c r="C3874" s="7"/>
      <c r="D3874" s="8"/>
      <c r="E3874" s="7"/>
      <c r="F3874" s="7"/>
      <c r="G3874" s="7"/>
      <c r="H3874" s="7"/>
      <c r="I3874" s="7"/>
      <c r="J3874" s="7"/>
      <c r="K3874" s="7"/>
      <c r="L3874" s="7"/>
      <c r="M3874" s="7"/>
      <c r="N3874" s="7"/>
      <c r="O3874" s="7"/>
      <c r="P3874" s="7"/>
      <c r="Q3874" s="7"/>
      <c r="R3874" s="7"/>
      <c r="S3874" s="7"/>
      <c r="T3874" s="7"/>
      <c r="U3874" s="7"/>
      <c r="V3874" s="7"/>
      <c r="W3874" s="7"/>
      <c r="X3874" s="7"/>
      <c r="Y3874" s="7"/>
    </row>
    <row r="3875" spans="1:25" ht="13" x14ac:dyDescent="0.15">
      <c r="A3875" s="7"/>
      <c r="B3875" s="7"/>
      <c r="C3875" s="7"/>
      <c r="D3875" s="8"/>
      <c r="E3875" s="7"/>
      <c r="F3875" s="7"/>
      <c r="G3875" s="7"/>
      <c r="H3875" s="7"/>
      <c r="I3875" s="7"/>
      <c r="J3875" s="7"/>
      <c r="K3875" s="7"/>
      <c r="L3875" s="7"/>
      <c r="M3875" s="7"/>
      <c r="N3875" s="7"/>
      <c r="O3875" s="7"/>
      <c r="P3875" s="7"/>
      <c r="Q3875" s="7"/>
      <c r="R3875" s="7"/>
      <c r="S3875" s="7"/>
      <c r="T3875" s="7"/>
      <c r="U3875" s="7"/>
      <c r="V3875" s="7"/>
      <c r="W3875" s="7"/>
      <c r="X3875" s="7"/>
      <c r="Y3875" s="7"/>
    </row>
    <row r="3876" spans="1:25" ht="13" x14ac:dyDescent="0.15">
      <c r="A3876" s="7"/>
      <c r="B3876" s="7"/>
      <c r="C3876" s="7"/>
      <c r="D3876" s="8"/>
      <c r="E3876" s="7"/>
      <c r="F3876" s="7"/>
      <c r="G3876" s="7"/>
      <c r="H3876" s="7"/>
      <c r="I3876" s="7"/>
      <c r="J3876" s="7"/>
      <c r="K3876" s="7"/>
      <c r="L3876" s="7"/>
      <c r="M3876" s="7"/>
      <c r="N3876" s="7"/>
      <c r="O3876" s="7"/>
      <c r="P3876" s="7"/>
      <c r="Q3876" s="7"/>
      <c r="R3876" s="7"/>
      <c r="S3876" s="7"/>
      <c r="T3876" s="7"/>
      <c r="U3876" s="7"/>
      <c r="V3876" s="7"/>
      <c r="W3876" s="7"/>
      <c r="X3876" s="7"/>
      <c r="Y3876" s="7"/>
    </row>
    <row r="3877" spans="1:25" ht="13" x14ac:dyDescent="0.15">
      <c r="A3877" s="7"/>
      <c r="B3877" s="7"/>
      <c r="C3877" s="7"/>
      <c r="D3877" s="8"/>
      <c r="E3877" s="7"/>
      <c r="F3877" s="7"/>
      <c r="G3877" s="7"/>
      <c r="H3877" s="7"/>
      <c r="I3877" s="7"/>
      <c r="J3877" s="7"/>
      <c r="K3877" s="7"/>
      <c r="L3877" s="7"/>
      <c r="M3877" s="7"/>
      <c r="N3877" s="7"/>
      <c r="O3877" s="7"/>
      <c r="P3877" s="7"/>
      <c r="Q3877" s="7"/>
      <c r="R3877" s="7"/>
      <c r="S3877" s="7"/>
      <c r="T3877" s="7"/>
      <c r="U3877" s="7"/>
      <c r="V3877" s="7"/>
      <c r="W3877" s="7"/>
      <c r="X3877" s="7"/>
      <c r="Y3877" s="7"/>
    </row>
    <row r="3878" spans="1:25" ht="13" x14ac:dyDescent="0.15">
      <c r="A3878" s="7"/>
      <c r="B3878" s="7"/>
      <c r="C3878" s="7"/>
      <c r="D3878" s="8"/>
      <c r="E3878" s="7"/>
      <c r="F3878" s="7"/>
      <c r="G3878" s="7"/>
      <c r="H3878" s="7"/>
      <c r="I3878" s="7"/>
      <c r="J3878" s="7"/>
      <c r="K3878" s="7"/>
      <c r="L3878" s="7"/>
      <c r="M3878" s="7"/>
      <c r="N3878" s="7"/>
      <c r="O3878" s="7"/>
      <c r="P3878" s="7"/>
      <c r="Q3878" s="7"/>
      <c r="R3878" s="7"/>
      <c r="S3878" s="7"/>
      <c r="T3878" s="7"/>
      <c r="U3878" s="7"/>
      <c r="V3878" s="7"/>
      <c r="W3878" s="7"/>
      <c r="X3878" s="7"/>
      <c r="Y3878" s="7"/>
    </row>
    <row r="3879" spans="1:25" ht="13" x14ac:dyDescent="0.15">
      <c r="A3879" s="7"/>
      <c r="B3879" s="7"/>
      <c r="C3879" s="7"/>
      <c r="D3879" s="8"/>
      <c r="E3879" s="7"/>
      <c r="F3879" s="7"/>
      <c r="G3879" s="7"/>
      <c r="H3879" s="7"/>
      <c r="I3879" s="7"/>
      <c r="J3879" s="7"/>
      <c r="K3879" s="7"/>
      <c r="L3879" s="7"/>
      <c r="M3879" s="7"/>
      <c r="N3879" s="7"/>
      <c r="O3879" s="7"/>
      <c r="P3879" s="7"/>
      <c r="Q3879" s="7"/>
      <c r="R3879" s="7"/>
      <c r="S3879" s="7"/>
      <c r="T3879" s="7"/>
      <c r="U3879" s="7"/>
      <c r="V3879" s="7"/>
      <c r="W3879" s="7"/>
      <c r="X3879" s="7"/>
      <c r="Y3879" s="7"/>
    </row>
    <row r="3880" spans="1:25" ht="13" x14ac:dyDescent="0.15">
      <c r="A3880" s="7"/>
      <c r="B3880" s="7"/>
      <c r="C3880" s="7"/>
      <c r="D3880" s="8"/>
      <c r="E3880" s="7"/>
      <c r="F3880" s="7"/>
      <c r="G3880" s="7"/>
      <c r="H3880" s="7"/>
      <c r="I3880" s="7"/>
      <c r="J3880" s="7"/>
      <c r="K3880" s="7"/>
      <c r="L3880" s="7"/>
      <c r="M3880" s="7"/>
      <c r="N3880" s="7"/>
      <c r="O3880" s="7"/>
      <c r="P3880" s="7"/>
      <c r="Q3880" s="7"/>
      <c r="R3880" s="7"/>
      <c r="S3880" s="7"/>
      <c r="T3880" s="7"/>
      <c r="U3880" s="7"/>
      <c r="V3880" s="7"/>
      <c r="W3880" s="7"/>
      <c r="X3880" s="7"/>
      <c r="Y3880" s="7"/>
    </row>
    <row r="3881" spans="1:25" ht="13" x14ac:dyDescent="0.15">
      <c r="A3881" s="7"/>
      <c r="B3881" s="7"/>
      <c r="C3881" s="7"/>
      <c r="D3881" s="8"/>
      <c r="E3881" s="7"/>
      <c r="F3881" s="7"/>
      <c r="G3881" s="7"/>
      <c r="H3881" s="7"/>
      <c r="I3881" s="7"/>
      <c r="J3881" s="7"/>
      <c r="K3881" s="7"/>
      <c r="L3881" s="7"/>
      <c r="M3881" s="7"/>
      <c r="N3881" s="7"/>
      <c r="O3881" s="7"/>
      <c r="P3881" s="7"/>
      <c r="Q3881" s="7"/>
      <c r="R3881" s="7"/>
      <c r="S3881" s="7"/>
      <c r="T3881" s="7"/>
      <c r="U3881" s="7"/>
      <c r="V3881" s="7"/>
      <c r="W3881" s="7"/>
      <c r="X3881" s="7"/>
      <c r="Y3881" s="7"/>
    </row>
    <row r="3882" spans="1:25" ht="13" x14ac:dyDescent="0.15">
      <c r="A3882" s="7"/>
      <c r="B3882" s="7"/>
      <c r="C3882" s="7"/>
      <c r="D3882" s="8"/>
      <c r="E3882" s="7"/>
      <c r="F3882" s="7"/>
      <c r="G3882" s="7"/>
      <c r="H3882" s="7"/>
      <c r="I3882" s="7"/>
      <c r="J3882" s="7"/>
      <c r="K3882" s="7"/>
      <c r="L3882" s="7"/>
      <c r="M3882" s="7"/>
      <c r="N3882" s="7"/>
      <c r="O3882" s="7"/>
      <c r="P3882" s="7"/>
      <c r="Q3882" s="7"/>
      <c r="R3882" s="7"/>
      <c r="S3882" s="7"/>
      <c r="T3882" s="7"/>
      <c r="U3882" s="7"/>
      <c r="V3882" s="7"/>
      <c r="W3882" s="7"/>
      <c r="X3882" s="7"/>
      <c r="Y3882" s="7"/>
    </row>
    <row r="3883" spans="1:25" ht="13" x14ac:dyDescent="0.15">
      <c r="A3883" s="7"/>
      <c r="B3883" s="7"/>
      <c r="C3883" s="7"/>
      <c r="D3883" s="8"/>
      <c r="E3883" s="7"/>
      <c r="F3883" s="7"/>
      <c r="G3883" s="7"/>
      <c r="H3883" s="7"/>
      <c r="I3883" s="7"/>
      <c r="J3883" s="7"/>
      <c r="K3883" s="7"/>
      <c r="L3883" s="7"/>
      <c r="M3883" s="7"/>
      <c r="N3883" s="7"/>
      <c r="O3883" s="7"/>
      <c r="P3883" s="7"/>
      <c r="Q3883" s="7"/>
      <c r="R3883" s="7"/>
      <c r="S3883" s="7"/>
      <c r="T3883" s="7"/>
      <c r="U3883" s="7"/>
      <c r="V3883" s="7"/>
      <c r="W3883" s="7"/>
      <c r="X3883" s="7"/>
      <c r="Y3883" s="7"/>
    </row>
    <row r="3884" spans="1:25" ht="13" x14ac:dyDescent="0.15">
      <c r="A3884" s="7"/>
      <c r="B3884" s="7"/>
      <c r="C3884" s="7"/>
      <c r="D3884" s="8"/>
      <c r="E3884" s="7"/>
      <c r="F3884" s="7"/>
      <c r="G3884" s="7"/>
      <c r="H3884" s="7"/>
      <c r="I3884" s="7"/>
      <c r="J3884" s="7"/>
      <c r="K3884" s="7"/>
      <c r="L3884" s="7"/>
      <c r="M3884" s="7"/>
      <c r="N3884" s="7"/>
      <c r="O3884" s="7"/>
      <c r="P3884" s="7"/>
      <c r="Q3884" s="7"/>
      <c r="R3884" s="7"/>
      <c r="S3884" s="7"/>
      <c r="T3884" s="7"/>
      <c r="U3884" s="7"/>
      <c r="V3884" s="7"/>
      <c r="W3884" s="7"/>
      <c r="X3884" s="7"/>
      <c r="Y3884" s="7"/>
    </row>
    <row r="3885" spans="1:25" ht="13" x14ac:dyDescent="0.15">
      <c r="A3885" s="7"/>
      <c r="B3885" s="7"/>
      <c r="C3885" s="7"/>
      <c r="D3885" s="8"/>
      <c r="E3885" s="7"/>
      <c r="F3885" s="7"/>
      <c r="G3885" s="7"/>
      <c r="H3885" s="7"/>
      <c r="I3885" s="7"/>
      <c r="J3885" s="7"/>
      <c r="K3885" s="7"/>
      <c r="L3885" s="7"/>
      <c r="M3885" s="7"/>
      <c r="N3885" s="7"/>
      <c r="O3885" s="7"/>
      <c r="P3885" s="7"/>
      <c r="Q3885" s="7"/>
      <c r="R3885" s="7"/>
      <c r="S3885" s="7"/>
      <c r="T3885" s="7"/>
      <c r="U3885" s="7"/>
      <c r="V3885" s="7"/>
      <c r="W3885" s="7"/>
      <c r="X3885" s="7"/>
      <c r="Y3885" s="7"/>
    </row>
    <row r="3886" spans="1:25" ht="13" x14ac:dyDescent="0.15">
      <c r="A3886" s="7"/>
      <c r="B3886" s="7"/>
      <c r="C3886" s="7"/>
      <c r="D3886" s="8"/>
      <c r="E3886" s="7"/>
      <c r="F3886" s="7"/>
      <c r="G3886" s="7"/>
      <c r="H3886" s="7"/>
      <c r="I3886" s="7"/>
      <c r="J3886" s="7"/>
      <c r="K3886" s="7"/>
      <c r="L3886" s="7"/>
      <c r="M3886" s="7"/>
      <c r="N3886" s="7"/>
      <c r="O3886" s="7"/>
      <c r="P3886" s="7"/>
      <c r="Q3886" s="7"/>
      <c r="R3886" s="7"/>
      <c r="S3886" s="7"/>
      <c r="T3886" s="7"/>
      <c r="U3886" s="7"/>
      <c r="V3886" s="7"/>
      <c r="W3886" s="7"/>
      <c r="X3886" s="7"/>
      <c r="Y3886" s="7"/>
    </row>
    <row r="3887" spans="1:25" ht="13" x14ac:dyDescent="0.15">
      <c r="A3887" s="7"/>
      <c r="B3887" s="7"/>
      <c r="C3887" s="7"/>
      <c r="D3887" s="8"/>
      <c r="E3887" s="7"/>
      <c r="F3887" s="7"/>
      <c r="G3887" s="7"/>
      <c r="H3887" s="7"/>
      <c r="I3887" s="7"/>
      <c r="J3887" s="7"/>
      <c r="K3887" s="7"/>
      <c r="L3887" s="7"/>
      <c r="M3887" s="7"/>
      <c r="N3887" s="7"/>
      <c r="O3887" s="7"/>
      <c r="P3887" s="7"/>
      <c r="Q3887" s="7"/>
      <c r="R3887" s="7"/>
      <c r="S3887" s="7"/>
      <c r="T3887" s="7"/>
      <c r="U3887" s="7"/>
      <c r="V3887" s="7"/>
      <c r="W3887" s="7"/>
      <c r="X3887" s="7"/>
      <c r="Y3887" s="7"/>
    </row>
    <row r="3888" spans="1:25" ht="13" x14ac:dyDescent="0.15">
      <c r="A3888" s="7"/>
      <c r="B3888" s="7"/>
      <c r="C3888" s="7"/>
      <c r="D3888" s="8"/>
      <c r="E3888" s="7"/>
      <c r="F3888" s="7"/>
      <c r="G3888" s="7"/>
      <c r="H3888" s="7"/>
      <c r="I3888" s="7"/>
      <c r="J3888" s="7"/>
      <c r="K3888" s="7"/>
      <c r="L3888" s="7"/>
      <c r="M3888" s="7"/>
      <c r="N3888" s="7"/>
      <c r="O3888" s="7"/>
      <c r="P3888" s="7"/>
      <c r="Q3888" s="7"/>
      <c r="R3888" s="7"/>
      <c r="S3888" s="7"/>
      <c r="T3888" s="7"/>
      <c r="U3888" s="7"/>
      <c r="V3888" s="7"/>
      <c r="W3888" s="7"/>
      <c r="X3888" s="7"/>
      <c r="Y3888" s="7"/>
    </row>
    <row r="3889" spans="1:25" ht="13" x14ac:dyDescent="0.15">
      <c r="A3889" s="7"/>
      <c r="B3889" s="7"/>
      <c r="C3889" s="7"/>
      <c r="D3889" s="8"/>
      <c r="E3889" s="7"/>
      <c r="F3889" s="7"/>
      <c r="G3889" s="7"/>
      <c r="H3889" s="7"/>
      <c r="I3889" s="7"/>
      <c r="J3889" s="7"/>
      <c r="K3889" s="7"/>
      <c r="L3889" s="7"/>
      <c r="M3889" s="7"/>
      <c r="N3889" s="7"/>
      <c r="O3889" s="7"/>
      <c r="P3889" s="7"/>
      <c r="Q3889" s="7"/>
      <c r="R3889" s="7"/>
      <c r="S3889" s="7"/>
      <c r="T3889" s="7"/>
      <c r="U3889" s="7"/>
      <c r="V3889" s="7"/>
      <c r="W3889" s="7"/>
      <c r="X3889" s="7"/>
      <c r="Y3889" s="7"/>
    </row>
    <row r="3890" spans="1:25" ht="13" x14ac:dyDescent="0.15">
      <c r="A3890" s="7"/>
      <c r="B3890" s="7"/>
      <c r="C3890" s="7"/>
      <c r="D3890" s="8"/>
      <c r="E3890" s="7"/>
      <c r="F3890" s="7"/>
      <c r="G3890" s="7"/>
      <c r="H3890" s="7"/>
      <c r="I3890" s="7"/>
      <c r="J3890" s="7"/>
      <c r="K3890" s="7"/>
      <c r="L3890" s="7"/>
      <c r="M3890" s="7"/>
      <c r="N3890" s="7"/>
      <c r="O3890" s="7"/>
      <c r="P3890" s="7"/>
      <c r="Q3890" s="7"/>
      <c r="R3890" s="7"/>
      <c r="S3890" s="7"/>
      <c r="T3890" s="7"/>
      <c r="U3890" s="7"/>
      <c r="V3890" s="7"/>
      <c r="W3890" s="7"/>
      <c r="X3890" s="7"/>
      <c r="Y3890" s="7"/>
    </row>
    <row r="3891" spans="1:25" ht="13" x14ac:dyDescent="0.15">
      <c r="A3891" s="7"/>
      <c r="B3891" s="7"/>
      <c r="C3891" s="7"/>
      <c r="D3891" s="8"/>
      <c r="E3891" s="7"/>
      <c r="F3891" s="7"/>
      <c r="G3891" s="7"/>
      <c r="H3891" s="7"/>
      <c r="I3891" s="7"/>
      <c r="J3891" s="7"/>
      <c r="K3891" s="7"/>
      <c r="L3891" s="7"/>
      <c r="M3891" s="7"/>
      <c r="N3891" s="7"/>
      <c r="O3891" s="7"/>
      <c r="P3891" s="7"/>
      <c r="Q3891" s="7"/>
      <c r="R3891" s="7"/>
      <c r="S3891" s="7"/>
      <c r="T3891" s="7"/>
      <c r="U3891" s="7"/>
      <c r="V3891" s="7"/>
      <c r="W3891" s="7"/>
      <c r="X3891" s="7"/>
      <c r="Y3891" s="7"/>
    </row>
    <row r="3892" spans="1:25" ht="13" x14ac:dyDescent="0.15">
      <c r="A3892" s="7"/>
      <c r="B3892" s="7"/>
      <c r="C3892" s="7"/>
      <c r="D3892" s="8"/>
      <c r="E3892" s="7"/>
      <c r="F3892" s="7"/>
      <c r="G3892" s="7"/>
      <c r="H3892" s="7"/>
      <c r="I3892" s="7"/>
      <c r="J3892" s="7"/>
      <c r="K3892" s="7"/>
      <c r="L3892" s="7"/>
      <c r="M3892" s="7"/>
      <c r="N3892" s="7"/>
      <c r="O3892" s="7"/>
      <c r="P3892" s="7"/>
      <c r="Q3892" s="7"/>
      <c r="R3892" s="7"/>
      <c r="S3892" s="7"/>
      <c r="T3892" s="7"/>
      <c r="U3892" s="7"/>
      <c r="V3892" s="7"/>
      <c r="W3892" s="7"/>
      <c r="X3892" s="7"/>
      <c r="Y3892" s="7"/>
    </row>
    <row r="3893" spans="1:25" ht="13" x14ac:dyDescent="0.15">
      <c r="A3893" s="7"/>
      <c r="B3893" s="7"/>
      <c r="C3893" s="7"/>
      <c r="D3893" s="8"/>
      <c r="E3893" s="7"/>
      <c r="F3893" s="7"/>
      <c r="G3893" s="7"/>
      <c r="H3893" s="7"/>
      <c r="I3893" s="7"/>
      <c r="J3893" s="7"/>
      <c r="K3893" s="7"/>
      <c r="L3893" s="7"/>
      <c r="M3893" s="7"/>
      <c r="N3893" s="7"/>
      <c r="O3893" s="7"/>
      <c r="P3893" s="7"/>
      <c r="Q3893" s="7"/>
      <c r="R3893" s="7"/>
      <c r="S3893" s="7"/>
      <c r="T3893" s="7"/>
      <c r="U3893" s="7"/>
      <c r="V3893" s="7"/>
      <c r="W3893" s="7"/>
      <c r="X3893" s="7"/>
      <c r="Y3893" s="7"/>
    </row>
    <row r="3894" spans="1:25" ht="13" x14ac:dyDescent="0.15">
      <c r="A3894" s="7"/>
      <c r="B3894" s="7"/>
      <c r="C3894" s="7"/>
      <c r="D3894" s="8"/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7"/>
      <c r="Q3894" s="7"/>
      <c r="R3894" s="7"/>
      <c r="S3894" s="7"/>
      <c r="T3894" s="7"/>
      <c r="U3894" s="7"/>
      <c r="V3894" s="7"/>
      <c r="W3894" s="7"/>
      <c r="X3894" s="7"/>
      <c r="Y3894" s="7"/>
    </row>
    <row r="3895" spans="1:25" ht="13" x14ac:dyDescent="0.15">
      <c r="A3895" s="7"/>
      <c r="B3895" s="7"/>
      <c r="C3895" s="7"/>
      <c r="D3895" s="8"/>
      <c r="E3895" s="7"/>
      <c r="F3895" s="7"/>
      <c r="G3895" s="7"/>
      <c r="H3895" s="7"/>
      <c r="I3895" s="7"/>
      <c r="J3895" s="7"/>
      <c r="K3895" s="7"/>
      <c r="L3895" s="7"/>
      <c r="M3895" s="7"/>
      <c r="N3895" s="7"/>
      <c r="O3895" s="7"/>
      <c r="P3895" s="7"/>
      <c r="Q3895" s="7"/>
      <c r="R3895" s="7"/>
      <c r="S3895" s="7"/>
      <c r="T3895" s="7"/>
      <c r="U3895" s="7"/>
      <c r="V3895" s="7"/>
      <c r="W3895" s="7"/>
      <c r="X3895" s="7"/>
      <c r="Y3895" s="7"/>
    </row>
    <row r="3896" spans="1:25" ht="13" x14ac:dyDescent="0.15">
      <c r="A3896" s="7"/>
      <c r="B3896" s="7"/>
      <c r="C3896" s="7"/>
      <c r="D3896" s="8"/>
      <c r="E3896" s="7"/>
      <c r="F3896" s="7"/>
      <c r="G3896" s="7"/>
      <c r="H3896" s="7"/>
      <c r="I3896" s="7"/>
      <c r="J3896" s="7"/>
      <c r="K3896" s="7"/>
      <c r="L3896" s="7"/>
      <c r="M3896" s="7"/>
      <c r="N3896" s="7"/>
      <c r="O3896" s="7"/>
      <c r="P3896" s="7"/>
      <c r="Q3896" s="7"/>
      <c r="R3896" s="7"/>
      <c r="S3896" s="7"/>
      <c r="T3896" s="7"/>
      <c r="U3896" s="7"/>
      <c r="V3896" s="7"/>
      <c r="W3896" s="7"/>
      <c r="X3896" s="7"/>
      <c r="Y3896" s="7"/>
    </row>
    <row r="3897" spans="1:25" ht="13" x14ac:dyDescent="0.15">
      <c r="A3897" s="7"/>
      <c r="B3897" s="7"/>
      <c r="C3897" s="7"/>
      <c r="D3897" s="8"/>
      <c r="E3897" s="7"/>
      <c r="F3897" s="7"/>
      <c r="G3897" s="7"/>
      <c r="H3897" s="7"/>
      <c r="I3897" s="7"/>
      <c r="J3897" s="7"/>
      <c r="K3897" s="7"/>
      <c r="L3897" s="7"/>
      <c r="M3897" s="7"/>
      <c r="N3897" s="7"/>
      <c r="O3897" s="7"/>
      <c r="P3897" s="7"/>
      <c r="Q3897" s="7"/>
      <c r="R3897" s="7"/>
      <c r="S3897" s="7"/>
      <c r="T3897" s="7"/>
      <c r="U3897" s="7"/>
      <c r="V3897" s="7"/>
      <c r="W3897" s="7"/>
      <c r="X3897" s="7"/>
      <c r="Y3897" s="7"/>
    </row>
    <row r="3898" spans="1:25" ht="13" x14ac:dyDescent="0.15">
      <c r="A3898" s="7"/>
      <c r="B3898" s="7"/>
      <c r="C3898" s="7"/>
      <c r="D3898" s="8"/>
      <c r="E3898" s="7"/>
      <c r="F3898" s="7"/>
      <c r="G3898" s="7"/>
      <c r="H3898" s="7"/>
      <c r="I3898" s="7"/>
      <c r="J3898" s="7"/>
      <c r="K3898" s="7"/>
      <c r="L3898" s="7"/>
      <c r="M3898" s="7"/>
      <c r="N3898" s="7"/>
      <c r="O3898" s="7"/>
      <c r="P3898" s="7"/>
      <c r="Q3898" s="7"/>
      <c r="R3898" s="7"/>
      <c r="S3898" s="7"/>
      <c r="T3898" s="7"/>
      <c r="U3898" s="7"/>
      <c r="V3898" s="7"/>
      <c r="W3898" s="7"/>
      <c r="X3898" s="7"/>
      <c r="Y3898" s="7"/>
    </row>
    <row r="3899" spans="1:25" ht="13" x14ac:dyDescent="0.15">
      <c r="A3899" s="7"/>
      <c r="B3899" s="7"/>
      <c r="C3899" s="7"/>
      <c r="D3899" s="8"/>
      <c r="E3899" s="7"/>
      <c r="F3899" s="7"/>
      <c r="G3899" s="7"/>
      <c r="H3899" s="7"/>
      <c r="I3899" s="7"/>
      <c r="J3899" s="7"/>
      <c r="K3899" s="7"/>
      <c r="L3899" s="7"/>
      <c r="M3899" s="7"/>
      <c r="N3899" s="7"/>
      <c r="O3899" s="7"/>
      <c r="P3899" s="7"/>
      <c r="Q3899" s="7"/>
      <c r="R3899" s="7"/>
      <c r="S3899" s="7"/>
      <c r="T3899" s="7"/>
      <c r="U3899" s="7"/>
      <c r="V3899" s="7"/>
      <c r="W3899" s="7"/>
      <c r="X3899" s="7"/>
      <c r="Y3899" s="7"/>
    </row>
    <row r="3900" spans="1:25" ht="13" x14ac:dyDescent="0.15">
      <c r="A3900" s="7"/>
      <c r="B3900" s="7"/>
      <c r="C3900" s="7"/>
      <c r="D3900" s="8"/>
      <c r="E3900" s="7"/>
      <c r="F3900" s="7"/>
      <c r="G3900" s="7"/>
      <c r="H3900" s="7"/>
      <c r="I3900" s="7"/>
      <c r="J3900" s="7"/>
      <c r="K3900" s="7"/>
      <c r="L3900" s="7"/>
      <c r="M3900" s="7"/>
      <c r="N3900" s="7"/>
      <c r="O3900" s="7"/>
      <c r="P3900" s="7"/>
      <c r="Q3900" s="7"/>
      <c r="R3900" s="7"/>
      <c r="S3900" s="7"/>
      <c r="T3900" s="7"/>
      <c r="U3900" s="7"/>
      <c r="V3900" s="7"/>
      <c r="W3900" s="7"/>
      <c r="X3900" s="7"/>
      <c r="Y3900" s="7"/>
    </row>
    <row r="3901" spans="1:25" ht="13" x14ac:dyDescent="0.15">
      <c r="A3901" s="7"/>
      <c r="B3901" s="7"/>
      <c r="C3901" s="7"/>
      <c r="D3901" s="8"/>
      <c r="E3901" s="7"/>
      <c r="F3901" s="7"/>
      <c r="G3901" s="7"/>
      <c r="H3901" s="7"/>
      <c r="I3901" s="7"/>
      <c r="J3901" s="7"/>
      <c r="K3901" s="7"/>
      <c r="L3901" s="7"/>
      <c r="M3901" s="7"/>
      <c r="N3901" s="7"/>
      <c r="O3901" s="7"/>
      <c r="P3901" s="7"/>
      <c r="Q3901" s="7"/>
      <c r="R3901" s="7"/>
      <c r="S3901" s="7"/>
      <c r="T3901" s="7"/>
      <c r="U3901" s="7"/>
      <c r="V3901" s="7"/>
      <c r="W3901" s="7"/>
      <c r="X3901" s="7"/>
      <c r="Y3901" s="7"/>
    </row>
    <row r="3902" spans="1:25" ht="13" x14ac:dyDescent="0.15">
      <c r="A3902" s="7"/>
      <c r="B3902" s="7"/>
      <c r="C3902" s="7"/>
      <c r="D3902" s="8"/>
      <c r="E3902" s="7"/>
      <c r="F3902" s="7"/>
      <c r="G3902" s="7"/>
      <c r="H3902" s="7"/>
      <c r="I3902" s="7"/>
      <c r="J3902" s="7"/>
      <c r="K3902" s="7"/>
      <c r="L3902" s="7"/>
      <c r="M3902" s="7"/>
      <c r="N3902" s="7"/>
      <c r="O3902" s="7"/>
      <c r="P3902" s="7"/>
      <c r="Q3902" s="7"/>
      <c r="R3902" s="7"/>
      <c r="S3902" s="7"/>
      <c r="T3902" s="7"/>
      <c r="U3902" s="7"/>
      <c r="V3902" s="7"/>
      <c r="W3902" s="7"/>
      <c r="X3902" s="7"/>
      <c r="Y3902" s="7"/>
    </row>
    <row r="3903" spans="1:25" ht="13" x14ac:dyDescent="0.15">
      <c r="A3903" s="7"/>
      <c r="B3903" s="7"/>
      <c r="C3903" s="7"/>
      <c r="D3903" s="8"/>
      <c r="E3903" s="7"/>
      <c r="F3903" s="7"/>
      <c r="G3903" s="7"/>
      <c r="H3903" s="7"/>
      <c r="I3903" s="7"/>
      <c r="J3903" s="7"/>
      <c r="K3903" s="7"/>
      <c r="L3903" s="7"/>
      <c r="M3903" s="7"/>
      <c r="N3903" s="7"/>
      <c r="O3903" s="7"/>
      <c r="P3903" s="7"/>
      <c r="Q3903" s="7"/>
      <c r="R3903" s="7"/>
      <c r="S3903" s="7"/>
      <c r="T3903" s="7"/>
      <c r="U3903" s="7"/>
      <c r="V3903" s="7"/>
      <c r="W3903" s="7"/>
      <c r="X3903" s="7"/>
      <c r="Y3903" s="7"/>
    </row>
    <row r="3904" spans="1:25" ht="13" x14ac:dyDescent="0.15">
      <c r="A3904" s="7"/>
      <c r="B3904" s="7"/>
      <c r="C3904" s="7"/>
      <c r="D3904" s="8"/>
      <c r="E3904" s="7"/>
      <c r="F3904" s="7"/>
      <c r="G3904" s="7"/>
      <c r="H3904" s="7"/>
      <c r="I3904" s="7"/>
      <c r="J3904" s="7"/>
      <c r="K3904" s="7"/>
      <c r="L3904" s="7"/>
      <c r="M3904" s="7"/>
      <c r="N3904" s="7"/>
      <c r="O3904" s="7"/>
      <c r="P3904" s="7"/>
      <c r="Q3904" s="7"/>
      <c r="R3904" s="7"/>
      <c r="S3904" s="7"/>
      <c r="T3904" s="7"/>
      <c r="U3904" s="7"/>
      <c r="V3904" s="7"/>
      <c r="W3904" s="7"/>
      <c r="X3904" s="7"/>
      <c r="Y3904" s="7"/>
    </row>
    <row r="3905" spans="1:25" ht="13" x14ac:dyDescent="0.15">
      <c r="A3905" s="7"/>
      <c r="B3905" s="7"/>
      <c r="C3905" s="7"/>
      <c r="D3905" s="8"/>
      <c r="E3905" s="7"/>
      <c r="F3905" s="7"/>
      <c r="G3905" s="7"/>
      <c r="H3905" s="7"/>
      <c r="I3905" s="7"/>
      <c r="J3905" s="7"/>
      <c r="K3905" s="7"/>
      <c r="L3905" s="7"/>
      <c r="M3905" s="7"/>
      <c r="N3905" s="7"/>
      <c r="O3905" s="7"/>
      <c r="P3905" s="7"/>
      <c r="Q3905" s="7"/>
      <c r="R3905" s="7"/>
      <c r="S3905" s="7"/>
      <c r="T3905" s="7"/>
      <c r="U3905" s="7"/>
      <c r="V3905" s="7"/>
      <c r="W3905" s="7"/>
      <c r="X3905" s="7"/>
      <c r="Y3905" s="7"/>
    </row>
    <row r="3906" spans="1:25" ht="13" x14ac:dyDescent="0.15">
      <c r="A3906" s="7"/>
      <c r="B3906" s="7"/>
      <c r="C3906" s="7"/>
      <c r="D3906" s="8"/>
      <c r="E3906" s="7"/>
      <c r="F3906" s="7"/>
      <c r="G3906" s="7"/>
      <c r="H3906" s="7"/>
      <c r="I3906" s="7"/>
      <c r="J3906" s="7"/>
      <c r="K3906" s="7"/>
      <c r="L3906" s="7"/>
      <c r="M3906" s="7"/>
      <c r="N3906" s="7"/>
      <c r="O3906" s="7"/>
      <c r="P3906" s="7"/>
      <c r="Q3906" s="7"/>
      <c r="R3906" s="7"/>
      <c r="S3906" s="7"/>
      <c r="T3906" s="7"/>
      <c r="U3906" s="7"/>
      <c r="V3906" s="7"/>
      <c r="W3906" s="7"/>
      <c r="X3906" s="7"/>
      <c r="Y3906" s="7"/>
    </row>
    <row r="3907" spans="1:25" ht="13" x14ac:dyDescent="0.15">
      <c r="A3907" s="7"/>
      <c r="B3907" s="7"/>
      <c r="C3907" s="7"/>
      <c r="D3907" s="8"/>
      <c r="E3907" s="7"/>
      <c r="F3907" s="7"/>
      <c r="G3907" s="7"/>
      <c r="H3907" s="7"/>
      <c r="I3907" s="7"/>
      <c r="J3907" s="7"/>
      <c r="K3907" s="7"/>
      <c r="L3907" s="7"/>
      <c r="M3907" s="7"/>
      <c r="N3907" s="7"/>
      <c r="O3907" s="7"/>
      <c r="P3907" s="7"/>
      <c r="Q3907" s="7"/>
      <c r="R3907" s="7"/>
      <c r="S3907" s="7"/>
      <c r="T3907" s="7"/>
      <c r="U3907" s="7"/>
      <c r="V3907" s="7"/>
      <c r="W3907" s="7"/>
      <c r="X3907" s="7"/>
      <c r="Y3907" s="7"/>
    </row>
    <row r="3908" spans="1:25" ht="13" x14ac:dyDescent="0.15">
      <c r="A3908" s="7"/>
      <c r="B3908" s="7"/>
      <c r="C3908" s="7"/>
      <c r="D3908" s="8"/>
      <c r="E3908" s="7"/>
      <c r="F3908" s="7"/>
      <c r="G3908" s="7"/>
      <c r="H3908" s="7"/>
      <c r="I3908" s="7"/>
      <c r="J3908" s="7"/>
      <c r="K3908" s="7"/>
      <c r="L3908" s="7"/>
      <c r="M3908" s="7"/>
      <c r="N3908" s="7"/>
      <c r="O3908" s="7"/>
      <c r="P3908" s="7"/>
      <c r="Q3908" s="7"/>
      <c r="R3908" s="7"/>
      <c r="S3908" s="7"/>
      <c r="T3908" s="7"/>
      <c r="U3908" s="7"/>
      <c r="V3908" s="7"/>
      <c r="W3908" s="7"/>
      <c r="X3908" s="7"/>
      <c r="Y3908" s="7"/>
    </row>
    <row r="3909" spans="1:25" ht="13" x14ac:dyDescent="0.15">
      <c r="A3909" s="7"/>
      <c r="B3909" s="7"/>
      <c r="C3909" s="7"/>
      <c r="D3909" s="8"/>
      <c r="E3909" s="7"/>
      <c r="F3909" s="7"/>
      <c r="G3909" s="7"/>
      <c r="H3909" s="7"/>
      <c r="I3909" s="7"/>
      <c r="J3909" s="7"/>
      <c r="K3909" s="7"/>
      <c r="L3909" s="7"/>
      <c r="M3909" s="7"/>
      <c r="N3909" s="7"/>
      <c r="O3909" s="7"/>
      <c r="P3909" s="7"/>
      <c r="Q3909" s="7"/>
      <c r="R3909" s="7"/>
      <c r="S3909" s="7"/>
      <c r="T3909" s="7"/>
      <c r="U3909" s="7"/>
      <c r="V3909" s="7"/>
      <c r="W3909" s="7"/>
      <c r="X3909" s="7"/>
      <c r="Y3909" s="7"/>
    </row>
    <row r="3910" spans="1:25" ht="13" x14ac:dyDescent="0.15">
      <c r="A3910" s="7"/>
      <c r="B3910" s="7"/>
      <c r="C3910" s="7"/>
      <c r="D3910" s="8"/>
      <c r="E3910" s="7"/>
      <c r="F3910" s="7"/>
      <c r="G3910" s="7"/>
      <c r="H3910" s="7"/>
      <c r="I3910" s="7"/>
      <c r="J3910" s="7"/>
      <c r="K3910" s="7"/>
      <c r="L3910" s="7"/>
      <c r="M3910" s="7"/>
      <c r="N3910" s="7"/>
      <c r="O3910" s="7"/>
      <c r="P3910" s="7"/>
      <c r="Q3910" s="7"/>
      <c r="R3910" s="7"/>
      <c r="S3910" s="7"/>
      <c r="T3910" s="7"/>
      <c r="U3910" s="7"/>
      <c r="V3910" s="7"/>
      <c r="W3910" s="7"/>
      <c r="X3910" s="7"/>
      <c r="Y3910" s="7"/>
    </row>
    <row r="3911" spans="1:25" ht="13" x14ac:dyDescent="0.15">
      <c r="A3911" s="7"/>
      <c r="B3911" s="7"/>
      <c r="C3911" s="7"/>
      <c r="D3911" s="8"/>
      <c r="E3911" s="7"/>
      <c r="F3911" s="7"/>
      <c r="G3911" s="7"/>
      <c r="H3911" s="7"/>
      <c r="I3911" s="7"/>
      <c r="J3911" s="7"/>
      <c r="K3911" s="7"/>
      <c r="L3911" s="7"/>
      <c r="M3911" s="7"/>
      <c r="N3911" s="7"/>
      <c r="O3911" s="7"/>
      <c r="P3911" s="7"/>
      <c r="Q3911" s="7"/>
      <c r="R3911" s="7"/>
      <c r="S3911" s="7"/>
      <c r="T3911" s="7"/>
      <c r="U3911" s="7"/>
      <c r="V3911" s="7"/>
      <c r="W3911" s="7"/>
      <c r="X3911" s="7"/>
      <c r="Y3911" s="7"/>
    </row>
    <row r="3912" spans="1:25" ht="13" x14ac:dyDescent="0.15">
      <c r="A3912" s="7"/>
      <c r="B3912" s="7"/>
      <c r="C3912" s="7"/>
      <c r="D3912" s="8"/>
      <c r="E3912" s="7"/>
      <c r="F3912" s="7"/>
      <c r="G3912" s="7"/>
      <c r="H3912" s="7"/>
      <c r="I3912" s="7"/>
      <c r="J3912" s="7"/>
      <c r="K3912" s="7"/>
      <c r="L3912" s="7"/>
      <c r="M3912" s="7"/>
      <c r="N3912" s="7"/>
      <c r="O3912" s="7"/>
      <c r="P3912" s="7"/>
      <c r="Q3912" s="7"/>
      <c r="R3912" s="7"/>
      <c r="S3912" s="7"/>
      <c r="T3912" s="7"/>
      <c r="U3912" s="7"/>
      <c r="V3912" s="7"/>
      <c r="W3912" s="7"/>
      <c r="X3912" s="7"/>
      <c r="Y3912" s="7"/>
    </row>
    <row r="3913" spans="1:25" ht="13" x14ac:dyDescent="0.15">
      <c r="A3913" s="7"/>
      <c r="B3913" s="7"/>
      <c r="C3913" s="7"/>
      <c r="D3913" s="8"/>
      <c r="E3913" s="7"/>
      <c r="F3913" s="7"/>
      <c r="G3913" s="7"/>
      <c r="H3913" s="7"/>
      <c r="I3913" s="7"/>
      <c r="J3913" s="7"/>
      <c r="K3913" s="7"/>
      <c r="L3913" s="7"/>
      <c r="M3913" s="7"/>
      <c r="N3913" s="7"/>
      <c r="O3913" s="7"/>
      <c r="P3913" s="7"/>
      <c r="Q3913" s="7"/>
      <c r="R3913" s="7"/>
      <c r="S3913" s="7"/>
      <c r="T3913" s="7"/>
      <c r="U3913" s="7"/>
      <c r="V3913" s="7"/>
      <c r="W3913" s="7"/>
      <c r="X3913" s="7"/>
      <c r="Y3913" s="7"/>
    </row>
    <row r="3914" spans="1:25" ht="13" x14ac:dyDescent="0.15">
      <c r="A3914" s="7"/>
      <c r="B3914" s="7"/>
      <c r="C3914" s="7"/>
      <c r="D3914" s="8"/>
      <c r="E3914" s="7"/>
      <c r="F3914" s="7"/>
      <c r="G3914" s="7"/>
      <c r="H3914" s="7"/>
      <c r="I3914" s="7"/>
      <c r="J3914" s="7"/>
      <c r="K3914" s="7"/>
      <c r="L3914" s="7"/>
      <c r="M3914" s="7"/>
      <c r="N3914" s="7"/>
      <c r="O3914" s="7"/>
      <c r="P3914" s="7"/>
      <c r="Q3914" s="7"/>
      <c r="R3914" s="7"/>
      <c r="S3914" s="7"/>
      <c r="T3914" s="7"/>
      <c r="U3914" s="7"/>
      <c r="V3914" s="7"/>
      <c r="W3914" s="7"/>
      <c r="X3914" s="7"/>
      <c r="Y3914" s="7"/>
    </row>
    <row r="3915" spans="1:25" ht="13" x14ac:dyDescent="0.15">
      <c r="A3915" s="7"/>
      <c r="B3915" s="7"/>
      <c r="C3915" s="7"/>
      <c r="D3915" s="8"/>
      <c r="E3915" s="7"/>
      <c r="F3915" s="7"/>
      <c r="G3915" s="7"/>
      <c r="H3915" s="7"/>
      <c r="I3915" s="7"/>
      <c r="J3915" s="7"/>
      <c r="K3915" s="7"/>
      <c r="L3915" s="7"/>
      <c r="M3915" s="7"/>
      <c r="N3915" s="7"/>
      <c r="O3915" s="7"/>
      <c r="P3915" s="7"/>
      <c r="Q3915" s="7"/>
      <c r="R3915" s="7"/>
      <c r="S3915" s="7"/>
      <c r="T3915" s="7"/>
      <c r="U3915" s="7"/>
      <c r="V3915" s="7"/>
      <c r="W3915" s="7"/>
      <c r="X3915" s="7"/>
      <c r="Y3915" s="7"/>
    </row>
    <row r="3916" spans="1:25" ht="13" x14ac:dyDescent="0.15">
      <c r="A3916" s="7"/>
      <c r="B3916" s="7"/>
      <c r="C3916" s="7"/>
      <c r="D3916" s="8"/>
      <c r="E3916" s="7"/>
      <c r="F3916" s="7"/>
      <c r="G3916" s="7"/>
      <c r="H3916" s="7"/>
      <c r="I3916" s="7"/>
      <c r="J3916" s="7"/>
      <c r="K3916" s="7"/>
      <c r="L3916" s="7"/>
      <c r="M3916" s="7"/>
      <c r="N3916" s="7"/>
      <c r="O3916" s="7"/>
      <c r="P3916" s="7"/>
      <c r="Q3916" s="7"/>
      <c r="R3916" s="7"/>
      <c r="S3916" s="7"/>
      <c r="T3916" s="7"/>
      <c r="U3916" s="7"/>
      <c r="V3916" s="7"/>
      <c r="W3916" s="7"/>
      <c r="X3916" s="7"/>
      <c r="Y3916" s="7"/>
    </row>
    <row r="3917" spans="1:25" ht="13" x14ac:dyDescent="0.15">
      <c r="A3917" s="7"/>
      <c r="B3917" s="7"/>
      <c r="C3917" s="7"/>
      <c r="D3917" s="8"/>
      <c r="E3917" s="7"/>
      <c r="F3917" s="7"/>
      <c r="G3917" s="7"/>
      <c r="H3917" s="7"/>
      <c r="I3917" s="7"/>
      <c r="J3917" s="7"/>
      <c r="K3917" s="7"/>
      <c r="L3917" s="7"/>
      <c r="M3917" s="7"/>
      <c r="N3917" s="7"/>
      <c r="O3917" s="7"/>
      <c r="P3917" s="7"/>
      <c r="Q3917" s="7"/>
      <c r="R3917" s="7"/>
      <c r="S3917" s="7"/>
      <c r="T3917" s="7"/>
      <c r="U3917" s="7"/>
      <c r="V3917" s="7"/>
      <c r="W3917" s="7"/>
      <c r="X3917" s="7"/>
      <c r="Y3917" s="7"/>
    </row>
    <row r="3918" spans="1:25" ht="13" x14ac:dyDescent="0.15">
      <c r="A3918" s="7"/>
      <c r="B3918" s="7"/>
      <c r="C3918" s="7"/>
      <c r="D3918" s="8"/>
      <c r="E3918" s="7"/>
      <c r="F3918" s="7"/>
      <c r="G3918" s="7"/>
      <c r="H3918" s="7"/>
      <c r="I3918" s="7"/>
      <c r="J3918" s="7"/>
      <c r="K3918" s="7"/>
      <c r="L3918" s="7"/>
      <c r="M3918" s="7"/>
      <c r="N3918" s="7"/>
      <c r="O3918" s="7"/>
      <c r="P3918" s="7"/>
      <c r="Q3918" s="7"/>
      <c r="R3918" s="7"/>
      <c r="S3918" s="7"/>
      <c r="T3918" s="7"/>
      <c r="U3918" s="7"/>
      <c r="V3918" s="7"/>
      <c r="W3918" s="7"/>
      <c r="X3918" s="7"/>
      <c r="Y3918" s="7"/>
    </row>
    <row r="3919" spans="1:25" ht="13" x14ac:dyDescent="0.15">
      <c r="A3919" s="7"/>
      <c r="B3919" s="7"/>
      <c r="C3919" s="7"/>
      <c r="D3919" s="8"/>
      <c r="E3919" s="7"/>
      <c r="F3919" s="7"/>
      <c r="G3919" s="7"/>
      <c r="H3919" s="7"/>
      <c r="I3919" s="7"/>
      <c r="J3919" s="7"/>
      <c r="K3919" s="7"/>
      <c r="L3919" s="7"/>
      <c r="M3919" s="7"/>
      <c r="N3919" s="7"/>
      <c r="O3919" s="7"/>
      <c r="P3919" s="7"/>
      <c r="Q3919" s="7"/>
      <c r="R3919" s="7"/>
      <c r="S3919" s="7"/>
      <c r="T3919" s="7"/>
      <c r="U3919" s="7"/>
      <c r="V3919" s="7"/>
      <c r="W3919" s="7"/>
      <c r="X3919" s="7"/>
      <c r="Y3919" s="7"/>
    </row>
    <row r="3920" spans="1:25" ht="13" x14ac:dyDescent="0.15">
      <c r="A3920" s="7"/>
      <c r="B3920" s="7"/>
      <c r="C3920" s="7"/>
      <c r="D3920" s="8"/>
      <c r="E3920" s="7"/>
      <c r="F3920" s="7"/>
      <c r="G3920" s="7"/>
      <c r="H3920" s="7"/>
      <c r="I3920" s="7"/>
      <c r="J3920" s="7"/>
      <c r="K3920" s="7"/>
      <c r="L3920" s="7"/>
      <c r="M3920" s="7"/>
      <c r="N3920" s="7"/>
      <c r="O3920" s="7"/>
      <c r="P3920" s="7"/>
      <c r="Q3920" s="7"/>
      <c r="R3920" s="7"/>
      <c r="S3920" s="7"/>
      <c r="T3920" s="7"/>
      <c r="U3920" s="7"/>
      <c r="V3920" s="7"/>
      <c r="W3920" s="7"/>
      <c r="X3920" s="7"/>
      <c r="Y3920" s="7"/>
    </row>
    <row r="3921" spans="1:25" ht="13" x14ac:dyDescent="0.15">
      <c r="A3921" s="7"/>
      <c r="B3921" s="7"/>
      <c r="C3921" s="7"/>
      <c r="D3921" s="8"/>
      <c r="E3921" s="7"/>
      <c r="F3921" s="7"/>
      <c r="G3921" s="7"/>
      <c r="H3921" s="7"/>
      <c r="I3921" s="7"/>
      <c r="J3921" s="7"/>
      <c r="K3921" s="7"/>
      <c r="L3921" s="7"/>
      <c r="M3921" s="7"/>
      <c r="N3921" s="7"/>
      <c r="O3921" s="7"/>
      <c r="P3921" s="7"/>
      <c r="Q3921" s="7"/>
      <c r="R3921" s="7"/>
      <c r="S3921" s="7"/>
      <c r="T3921" s="7"/>
      <c r="U3921" s="7"/>
      <c r="V3921" s="7"/>
      <c r="W3921" s="7"/>
      <c r="X3921" s="7"/>
      <c r="Y3921" s="7"/>
    </row>
    <row r="3922" spans="1:25" ht="13" x14ac:dyDescent="0.15">
      <c r="A3922" s="7"/>
      <c r="B3922" s="7"/>
      <c r="C3922" s="7"/>
      <c r="D3922" s="8"/>
      <c r="E3922" s="7"/>
      <c r="F3922" s="7"/>
      <c r="G3922" s="7"/>
      <c r="H3922" s="7"/>
      <c r="I3922" s="7"/>
      <c r="J3922" s="7"/>
      <c r="K3922" s="7"/>
      <c r="L3922" s="7"/>
      <c r="M3922" s="7"/>
      <c r="N3922" s="7"/>
      <c r="O3922" s="7"/>
      <c r="P3922" s="7"/>
      <c r="Q3922" s="7"/>
      <c r="R3922" s="7"/>
      <c r="S3922" s="7"/>
      <c r="T3922" s="7"/>
      <c r="U3922" s="7"/>
      <c r="V3922" s="7"/>
      <c r="W3922" s="7"/>
      <c r="X3922" s="7"/>
      <c r="Y3922" s="7"/>
    </row>
    <row r="3923" spans="1:25" ht="13" x14ac:dyDescent="0.15">
      <c r="A3923" s="7"/>
      <c r="B3923" s="7"/>
      <c r="C3923" s="7"/>
      <c r="D3923" s="8"/>
      <c r="E3923" s="7"/>
      <c r="F3923" s="7"/>
      <c r="G3923" s="7"/>
      <c r="H3923" s="7"/>
      <c r="I3923" s="7"/>
      <c r="J3923" s="7"/>
      <c r="K3923" s="7"/>
      <c r="L3923" s="7"/>
      <c r="M3923" s="7"/>
      <c r="N3923" s="7"/>
      <c r="O3923" s="7"/>
      <c r="P3923" s="7"/>
      <c r="Q3923" s="7"/>
      <c r="R3923" s="7"/>
      <c r="S3923" s="7"/>
      <c r="T3923" s="7"/>
      <c r="U3923" s="7"/>
      <c r="V3923" s="7"/>
      <c r="W3923" s="7"/>
      <c r="X3923" s="7"/>
      <c r="Y3923" s="7"/>
    </row>
    <row r="3924" spans="1:25" ht="13" x14ac:dyDescent="0.15">
      <c r="A3924" s="7"/>
      <c r="B3924" s="7"/>
      <c r="C3924" s="7"/>
      <c r="D3924" s="8"/>
      <c r="E3924" s="7"/>
      <c r="F3924" s="7"/>
      <c r="G3924" s="7"/>
      <c r="H3924" s="7"/>
      <c r="I3924" s="7"/>
      <c r="J3924" s="7"/>
      <c r="K3924" s="7"/>
      <c r="L3924" s="7"/>
      <c r="M3924" s="7"/>
      <c r="N3924" s="7"/>
      <c r="O3924" s="7"/>
      <c r="P3924" s="7"/>
      <c r="Q3924" s="7"/>
      <c r="R3924" s="7"/>
      <c r="S3924" s="7"/>
      <c r="T3924" s="7"/>
      <c r="U3924" s="7"/>
      <c r="V3924" s="7"/>
      <c r="W3924" s="7"/>
      <c r="X3924" s="7"/>
      <c r="Y3924" s="7"/>
    </row>
    <row r="3925" spans="1:25" ht="13" x14ac:dyDescent="0.15">
      <c r="A3925" s="7"/>
      <c r="B3925" s="7"/>
      <c r="C3925" s="7"/>
      <c r="D3925" s="8"/>
      <c r="E3925" s="7"/>
      <c r="F3925" s="7"/>
      <c r="G3925" s="7"/>
      <c r="H3925" s="7"/>
      <c r="I3925" s="7"/>
      <c r="J3925" s="7"/>
      <c r="K3925" s="7"/>
      <c r="L3925" s="7"/>
      <c r="M3925" s="7"/>
      <c r="N3925" s="7"/>
      <c r="O3925" s="7"/>
      <c r="P3925" s="7"/>
      <c r="Q3925" s="7"/>
      <c r="R3925" s="7"/>
      <c r="S3925" s="7"/>
      <c r="T3925" s="7"/>
      <c r="U3925" s="7"/>
      <c r="V3925" s="7"/>
      <c r="W3925" s="7"/>
      <c r="X3925" s="7"/>
      <c r="Y3925" s="7"/>
    </row>
    <row r="3926" spans="1:25" ht="13" x14ac:dyDescent="0.15">
      <c r="A3926" s="7"/>
      <c r="B3926" s="7"/>
      <c r="C3926" s="7"/>
      <c r="D3926" s="8"/>
      <c r="E3926" s="7"/>
      <c r="F3926" s="7"/>
      <c r="G3926" s="7"/>
      <c r="H3926" s="7"/>
      <c r="I3926" s="7"/>
      <c r="J3926" s="7"/>
      <c r="K3926" s="7"/>
      <c r="L3926" s="7"/>
      <c r="M3926" s="7"/>
      <c r="N3926" s="7"/>
      <c r="O3926" s="7"/>
      <c r="P3926" s="7"/>
      <c r="Q3926" s="7"/>
      <c r="R3926" s="7"/>
      <c r="S3926" s="7"/>
      <c r="T3926" s="7"/>
      <c r="U3926" s="7"/>
      <c r="V3926" s="7"/>
      <c r="W3926" s="7"/>
      <c r="X3926" s="7"/>
      <c r="Y3926" s="7"/>
    </row>
    <row r="3927" spans="1:25" ht="13" x14ac:dyDescent="0.15">
      <c r="A3927" s="7"/>
      <c r="B3927" s="7"/>
      <c r="C3927" s="7"/>
      <c r="D3927" s="8"/>
      <c r="E3927" s="7"/>
      <c r="F3927" s="7"/>
      <c r="G3927" s="7"/>
      <c r="H3927" s="7"/>
      <c r="I3927" s="7"/>
      <c r="J3927" s="7"/>
      <c r="K3927" s="7"/>
      <c r="L3927" s="7"/>
      <c r="M3927" s="7"/>
      <c r="N3927" s="7"/>
      <c r="O3927" s="7"/>
      <c r="P3927" s="7"/>
      <c r="Q3927" s="7"/>
      <c r="R3927" s="7"/>
      <c r="S3927" s="7"/>
      <c r="T3927" s="7"/>
      <c r="U3927" s="7"/>
      <c r="V3927" s="7"/>
      <c r="W3927" s="7"/>
      <c r="X3927" s="7"/>
      <c r="Y3927" s="7"/>
    </row>
    <row r="3928" spans="1:25" ht="13" x14ac:dyDescent="0.15">
      <c r="A3928" s="7"/>
      <c r="B3928" s="7"/>
      <c r="C3928" s="7"/>
      <c r="D3928" s="8"/>
      <c r="E3928" s="7"/>
      <c r="F3928" s="7"/>
      <c r="G3928" s="7"/>
      <c r="H3928" s="7"/>
      <c r="I3928" s="7"/>
      <c r="J3928" s="7"/>
      <c r="K3928" s="7"/>
      <c r="L3928" s="7"/>
      <c r="M3928" s="7"/>
      <c r="N3928" s="7"/>
      <c r="O3928" s="7"/>
      <c r="P3928" s="7"/>
      <c r="Q3928" s="7"/>
      <c r="R3928" s="7"/>
      <c r="S3928" s="7"/>
      <c r="T3928" s="7"/>
      <c r="U3928" s="7"/>
      <c r="V3928" s="7"/>
      <c r="W3928" s="7"/>
      <c r="X3928" s="7"/>
      <c r="Y3928" s="7"/>
    </row>
    <row r="3929" spans="1:25" ht="13" x14ac:dyDescent="0.15">
      <c r="A3929" s="7"/>
      <c r="B3929" s="7"/>
      <c r="C3929" s="7"/>
      <c r="D3929" s="8"/>
      <c r="E3929" s="7"/>
      <c r="F3929" s="7"/>
      <c r="G3929" s="7"/>
      <c r="H3929" s="7"/>
      <c r="I3929" s="7"/>
      <c r="J3929" s="7"/>
      <c r="K3929" s="7"/>
      <c r="L3929" s="7"/>
      <c r="M3929" s="7"/>
      <c r="N3929" s="7"/>
      <c r="O3929" s="7"/>
      <c r="P3929" s="7"/>
      <c r="Q3929" s="7"/>
      <c r="R3929" s="7"/>
      <c r="S3929" s="7"/>
      <c r="T3929" s="7"/>
      <c r="U3929" s="7"/>
      <c r="V3929" s="7"/>
      <c r="W3929" s="7"/>
      <c r="X3929" s="7"/>
      <c r="Y3929" s="7"/>
    </row>
    <row r="3930" spans="1:25" ht="13" x14ac:dyDescent="0.15">
      <c r="A3930" s="7"/>
      <c r="B3930" s="7"/>
      <c r="C3930" s="7"/>
      <c r="D3930" s="8"/>
      <c r="E3930" s="7"/>
      <c r="F3930" s="7"/>
      <c r="G3930" s="7"/>
      <c r="H3930" s="7"/>
      <c r="I3930" s="7"/>
      <c r="J3930" s="7"/>
      <c r="K3930" s="7"/>
      <c r="L3930" s="7"/>
      <c r="M3930" s="7"/>
      <c r="N3930" s="7"/>
      <c r="O3930" s="7"/>
      <c r="P3930" s="7"/>
      <c r="Q3930" s="7"/>
      <c r="R3930" s="7"/>
      <c r="S3930" s="7"/>
      <c r="T3930" s="7"/>
      <c r="U3930" s="7"/>
      <c r="V3930" s="7"/>
      <c r="W3930" s="7"/>
      <c r="X3930" s="7"/>
      <c r="Y3930" s="7"/>
    </row>
    <row r="3931" spans="1:25" ht="13" x14ac:dyDescent="0.15">
      <c r="A3931" s="7"/>
      <c r="B3931" s="7"/>
      <c r="C3931" s="7"/>
      <c r="D3931" s="8"/>
      <c r="E3931" s="7"/>
      <c r="F3931" s="7"/>
      <c r="G3931" s="7"/>
      <c r="H3931" s="7"/>
      <c r="I3931" s="7"/>
      <c r="J3931" s="7"/>
      <c r="K3931" s="7"/>
      <c r="L3931" s="7"/>
      <c r="M3931" s="7"/>
      <c r="N3931" s="7"/>
      <c r="O3931" s="7"/>
      <c r="P3931" s="7"/>
      <c r="Q3931" s="7"/>
      <c r="R3931" s="7"/>
      <c r="S3931" s="7"/>
      <c r="T3931" s="7"/>
      <c r="U3931" s="7"/>
      <c r="V3931" s="7"/>
      <c r="W3931" s="7"/>
      <c r="X3931" s="7"/>
      <c r="Y3931" s="7"/>
    </row>
    <row r="3932" spans="1:25" ht="13" x14ac:dyDescent="0.15">
      <c r="A3932" s="7"/>
      <c r="B3932" s="7"/>
      <c r="C3932" s="7"/>
      <c r="D3932" s="8"/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7"/>
      <c r="P3932" s="7"/>
      <c r="Q3932" s="7"/>
      <c r="R3932" s="7"/>
      <c r="S3932" s="7"/>
      <c r="T3932" s="7"/>
      <c r="U3932" s="7"/>
      <c r="V3932" s="7"/>
      <c r="W3932" s="7"/>
      <c r="X3932" s="7"/>
      <c r="Y3932" s="7"/>
    </row>
    <row r="3933" spans="1:25" ht="13" x14ac:dyDescent="0.15">
      <c r="A3933" s="7"/>
      <c r="B3933" s="7"/>
      <c r="C3933" s="7"/>
      <c r="D3933" s="8"/>
      <c r="E3933" s="7"/>
      <c r="F3933" s="7"/>
      <c r="G3933" s="7"/>
      <c r="H3933" s="7"/>
      <c r="I3933" s="7"/>
      <c r="J3933" s="7"/>
      <c r="K3933" s="7"/>
      <c r="L3933" s="7"/>
      <c r="M3933" s="7"/>
      <c r="N3933" s="7"/>
      <c r="O3933" s="7"/>
      <c r="P3933" s="7"/>
      <c r="Q3933" s="7"/>
      <c r="R3933" s="7"/>
      <c r="S3933" s="7"/>
      <c r="T3933" s="7"/>
      <c r="U3933" s="7"/>
      <c r="V3933" s="7"/>
      <c r="W3933" s="7"/>
      <c r="X3933" s="7"/>
      <c r="Y3933" s="7"/>
    </row>
    <row r="3934" spans="1:25" ht="13" x14ac:dyDescent="0.15">
      <c r="A3934" s="7"/>
      <c r="B3934" s="7"/>
      <c r="C3934" s="7"/>
      <c r="D3934" s="8"/>
      <c r="E3934" s="7"/>
      <c r="F3934" s="7"/>
      <c r="G3934" s="7"/>
      <c r="H3934" s="7"/>
      <c r="I3934" s="7"/>
      <c r="J3934" s="7"/>
      <c r="K3934" s="7"/>
      <c r="L3934" s="7"/>
      <c r="M3934" s="7"/>
      <c r="N3934" s="7"/>
      <c r="O3934" s="7"/>
      <c r="P3934" s="7"/>
      <c r="Q3934" s="7"/>
      <c r="R3934" s="7"/>
      <c r="S3934" s="7"/>
      <c r="T3934" s="7"/>
      <c r="U3934" s="7"/>
      <c r="V3934" s="7"/>
      <c r="W3934" s="7"/>
      <c r="X3934" s="7"/>
      <c r="Y3934" s="7"/>
    </row>
    <row r="3935" spans="1:25" ht="13" x14ac:dyDescent="0.15">
      <c r="A3935" s="7"/>
      <c r="B3935" s="7"/>
      <c r="C3935" s="7"/>
      <c r="D3935" s="8"/>
      <c r="E3935" s="7"/>
      <c r="F3935" s="7"/>
      <c r="G3935" s="7"/>
      <c r="H3935" s="7"/>
      <c r="I3935" s="7"/>
      <c r="J3935" s="7"/>
      <c r="K3935" s="7"/>
      <c r="L3935" s="7"/>
      <c r="M3935" s="7"/>
      <c r="N3935" s="7"/>
      <c r="O3935" s="7"/>
      <c r="P3935" s="7"/>
      <c r="Q3935" s="7"/>
      <c r="R3935" s="7"/>
      <c r="S3935" s="7"/>
      <c r="T3935" s="7"/>
      <c r="U3935" s="7"/>
      <c r="V3935" s="7"/>
      <c r="W3935" s="7"/>
      <c r="X3935" s="7"/>
      <c r="Y3935" s="7"/>
    </row>
    <row r="3936" spans="1:25" ht="13" x14ac:dyDescent="0.15">
      <c r="A3936" s="7"/>
      <c r="B3936" s="7"/>
      <c r="C3936" s="7"/>
      <c r="D3936" s="8"/>
      <c r="E3936" s="7"/>
      <c r="F3936" s="7"/>
      <c r="G3936" s="7"/>
      <c r="H3936" s="7"/>
      <c r="I3936" s="7"/>
      <c r="J3936" s="7"/>
      <c r="K3936" s="7"/>
      <c r="L3936" s="7"/>
      <c r="M3936" s="7"/>
      <c r="N3936" s="7"/>
      <c r="O3936" s="7"/>
      <c r="P3936" s="7"/>
      <c r="Q3936" s="7"/>
      <c r="R3936" s="7"/>
      <c r="S3936" s="7"/>
      <c r="T3936" s="7"/>
      <c r="U3936" s="7"/>
      <c r="V3936" s="7"/>
      <c r="W3936" s="7"/>
      <c r="X3936" s="7"/>
      <c r="Y3936" s="7"/>
    </row>
    <row r="3937" spans="1:25" ht="13" x14ac:dyDescent="0.15">
      <c r="A3937" s="7"/>
      <c r="B3937" s="7"/>
      <c r="C3937" s="7"/>
      <c r="D3937" s="8"/>
      <c r="E3937" s="7"/>
      <c r="F3937" s="7"/>
      <c r="G3937" s="7"/>
      <c r="H3937" s="7"/>
      <c r="I3937" s="7"/>
      <c r="J3937" s="7"/>
      <c r="K3937" s="7"/>
      <c r="L3937" s="7"/>
      <c r="M3937" s="7"/>
      <c r="N3937" s="7"/>
      <c r="O3937" s="7"/>
      <c r="P3937" s="7"/>
      <c r="Q3937" s="7"/>
      <c r="R3937" s="7"/>
      <c r="S3937" s="7"/>
      <c r="T3937" s="7"/>
      <c r="U3937" s="7"/>
      <c r="V3937" s="7"/>
      <c r="W3937" s="7"/>
      <c r="X3937" s="7"/>
      <c r="Y3937" s="7"/>
    </row>
    <row r="3938" spans="1:25" ht="13" x14ac:dyDescent="0.15">
      <c r="A3938" s="7"/>
      <c r="B3938" s="7"/>
      <c r="C3938" s="7"/>
      <c r="D3938" s="8"/>
      <c r="E3938" s="7"/>
      <c r="F3938" s="7"/>
      <c r="G3938" s="7"/>
      <c r="H3938" s="7"/>
      <c r="I3938" s="7"/>
      <c r="J3938" s="7"/>
      <c r="K3938" s="7"/>
      <c r="L3938" s="7"/>
      <c r="M3938" s="7"/>
      <c r="N3938" s="7"/>
      <c r="O3938" s="7"/>
      <c r="P3938" s="7"/>
      <c r="Q3938" s="7"/>
      <c r="R3938" s="7"/>
      <c r="S3938" s="7"/>
      <c r="T3938" s="7"/>
      <c r="U3938" s="7"/>
      <c r="V3938" s="7"/>
      <c r="W3938" s="7"/>
      <c r="X3938" s="7"/>
      <c r="Y3938" s="7"/>
    </row>
    <row r="3939" spans="1:25" ht="13" x14ac:dyDescent="0.15">
      <c r="A3939" s="7"/>
      <c r="B3939" s="7"/>
      <c r="C3939" s="7"/>
      <c r="D3939" s="8"/>
      <c r="E3939" s="7"/>
      <c r="F3939" s="7"/>
      <c r="G3939" s="7"/>
      <c r="H3939" s="7"/>
      <c r="I3939" s="7"/>
      <c r="J3939" s="7"/>
      <c r="K3939" s="7"/>
      <c r="L3939" s="7"/>
      <c r="M3939" s="7"/>
      <c r="N3939" s="7"/>
      <c r="O3939" s="7"/>
      <c r="P3939" s="7"/>
      <c r="Q3939" s="7"/>
      <c r="R3939" s="7"/>
      <c r="S3939" s="7"/>
      <c r="T3939" s="7"/>
      <c r="U3939" s="7"/>
      <c r="V3939" s="7"/>
      <c r="W3939" s="7"/>
      <c r="X3939" s="7"/>
      <c r="Y3939" s="7"/>
    </row>
    <row r="3940" spans="1:25" ht="13" x14ac:dyDescent="0.15">
      <c r="A3940" s="7"/>
      <c r="B3940" s="7"/>
      <c r="C3940" s="7"/>
      <c r="D3940" s="8"/>
      <c r="E3940" s="7"/>
      <c r="F3940" s="7"/>
      <c r="G3940" s="7"/>
      <c r="H3940" s="7"/>
      <c r="I3940" s="7"/>
      <c r="J3940" s="7"/>
      <c r="K3940" s="7"/>
      <c r="L3940" s="7"/>
      <c r="M3940" s="7"/>
      <c r="N3940" s="7"/>
      <c r="O3940" s="7"/>
      <c r="P3940" s="7"/>
      <c r="Q3940" s="7"/>
      <c r="R3940" s="7"/>
      <c r="S3940" s="7"/>
      <c r="T3940" s="7"/>
      <c r="U3940" s="7"/>
      <c r="V3940" s="7"/>
      <c r="W3940" s="7"/>
      <c r="X3940" s="7"/>
      <c r="Y3940" s="7"/>
    </row>
    <row r="3941" spans="1:25" ht="13" x14ac:dyDescent="0.15">
      <c r="A3941" s="7"/>
      <c r="B3941" s="7"/>
      <c r="C3941" s="7"/>
      <c r="D3941" s="8"/>
      <c r="E3941" s="7"/>
      <c r="F3941" s="7"/>
      <c r="G3941" s="7"/>
      <c r="H3941" s="7"/>
      <c r="I3941" s="7"/>
      <c r="J3941" s="7"/>
      <c r="K3941" s="7"/>
      <c r="L3941" s="7"/>
      <c r="M3941" s="7"/>
      <c r="N3941" s="7"/>
      <c r="O3941" s="7"/>
      <c r="P3941" s="7"/>
      <c r="Q3941" s="7"/>
      <c r="R3941" s="7"/>
      <c r="S3941" s="7"/>
      <c r="T3941" s="7"/>
      <c r="U3941" s="7"/>
      <c r="V3941" s="7"/>
      <c r="W3941" s="7"/>
      <c r="X3941" s="7"/>
      <c r="Y3941" s="7"/>
    </row>
    <row r="3942" spans="1:25" ht="13" x14ac:dyDescent="0.15">
      <c r="A3942" s="7"/>
      <c r="B3942" s="7"/>
      <c r="C3942" s="7"/>
      <c r="D3942" s="8"/>
      <c r="E3942" s="7"/>
      <c r="F3942" s="7"/>
      <c r="G3942" s="7"/>
      <c r="H3942" s="7"/>
      <c r="I3942" s="7"/>
      <c r="J3942" s="7"/>
      <c r="K3942" s="7"/>
      <c r="L3942" s="7"/>
      <c r="M3942" s="7"/>
      <c r="N3942" s="7"/>
      <c r="O3942" s="7"/>
      <c r="P3942" s="7"/>
      <c r="Q3942" s="7"/>
      <c r="R3942" s="7"/>
      <c r="S3942" s="7"/>
      <c r="T3942" s="7"/>
      <c r="U3942" s="7"/>
      <c r="V3942" s="7"/>
      <c r="W3942" s="7"/>
      <c r="X3942" s="7"/>
      <c r="Y3942" s="7"/>
    </row>
    <row r="3943" spans="1:25" ht="13" x14ac:dyDescent="0.15">
      <c r="A3943" s="7"/>
      <c r="B3943" s="7"/>
      <c r="C3943" s="7"/>
      <c r="D3943" s="8"/>
      <c r="E3943" s="7"/>
      <c r="F3943" s="7"/>
      <c r="G3943" s="7"/>
      <c r="H3943" s="7"/>
      <c r="I3943" s="7"/>
      <c r="J3943" s="7"/>
      <c r="K3943" s="7"/>
      <c r="L3943" s="7"/>
      <c r="M3943" s="7"/>
      <c r="N3943" s="7"/>
      <c r="O3943" s="7"/>
      <c r="P3943" s="7"/>
      <c r="Q3943" s="7"/>
      <c r="R3943" s="7"/>
      <c r="S3943" s="7"/>
      <c r="T3943" s="7"/>
      <c r="U3943" s="7"/>
      <c r="V3943" s="7"/>
      <c r="W3943" s="7"/>
      <c r="X3943" s="7"/>
      <c r="Y3943" s="7"/>
    </row>
    <row r="3944" spans="1:25" ht="13" x14ac:dyDescent="0.15">
      <c r="A3944" s="7"/>
      <c r="B3944" s="7"/>
      <c r="C3944" s="7"/>
      <c r="D3944" s="8"/>
      <c r="E3944" s="7"/>
      <c r="F3944" s="7"/>
      <c r="G3944" s="7"/>
      <c r="H3944" s="7"/>
      <c r="I3944" s="7"/>
      <c r="J3944" s="7"/>
      <c r="K3944" s="7"/>
      <c r="L3944" s="7"/>
      <c r="M3944" s="7"/>
      <c r="N3944" s="7"/>
      <c r="O3944" s="7"/>
      <c r="P3944" s="7"/>
      <c r="Q3944" s="7"/>
      <c r="R3944" s="7"/>
      <c r="S3944" s="7"/>
      <c r="T3944" s="7"/>
      <c r="U3944" s="7"/>
      <c r="V3944" s="7"/>
      <c r="W3944" s="7"/>
      <c r="X3944" s="7"/>
      <c r="Y3944" s="7"/>
    </row>
    <row r="3945" spans="1:25" ht="13" x14ac:dyDescent="0.15">
      <c r="A3945" s="7"/>
      <c r="B3945" s="7"/>
      <c r="C3945" s="7"/>
      <c r="D3945" s="8"/>
      <c r="E3945" s="7"/>
      <c r="F3945" s="7"/>
      <c r="G3945" s="7"/>
      <c r="H3945" s="7"/>
      <c r="I3945" s="7"/>
      <c r="J3945" s="7"/>
      <c r="K3945" s="7"/>
      <c r="L3945" s="7"/>
      <c r="M3945" s="7"/>
      <c r="N3945" s="7"/>
      <c r="O3945" s="7"/>
      <c r="P3945" s="7"/>
      <c r="Q3945" s="7"/>
      <c r="R3945" s="7"/>
      <c r="S3945" s="7"/>
      <c r="T3945" s="7"/>
      <c r="U3945" s="7"/>
      <c r="V3945" s="7"/>
      <c r="W3945" s="7"/>
      <c r="X3945" s="7"/>
      <c r="Y3945" s="7"/>
    </row>
    <row r="3946" spans="1:25" ht="13" x14ac:dyDescent="0.15">
      <c r="A3946" s="7"/>
      <c r="B3946" s="7"/>
      <c r="C3946" s="7"/>
      <c r="D3946" s="8"/>
      <c r="E3946" s="7"/>
      <c r="F3946" s="7"/>
      <c r="G3946" s="7"/>
      <c r="H3946" s="7"/>
      <c r="I3946" s="7"/>
      <c r="J3946" s="7"/>
      <c r="K3946" s="7"/>
      <c r="L3946" s="7"/>
      <c r="M3946" s="7"/>
      <c r="N3946" s="7"/>
      <c r="O3946" s="7"/>
      <c r="P3946" s="7"/>
      <c r="Q3946" s="7"/>
      <c r="R3946" s="7"/>
      <c r="S3946" s="7"/>
      <c r="T3946" s="7"/>
      <c r="U3946" s="7"/>
      <c r="V3946" s="7"/>
      <c r="W3946" s="7"/>
      <c r="X3946" s="7"/>
      <c r="Y3946" s="7"/>
    </row>
    <row r="3947" spans="1:25" ht="13" x14ac:dyDescent="0.15">
      <c r="A3947" s="7"/>
      <c r="B3947" s="7"/>
      <c r="C3947" s="7"/>
      <c r="D3947" s="8"/>
      <c r="E3947" s="7"/>
      <c r="F3947" s="7"/>
      <c r="G3947" s="7"/>
      <c r="H3947" s="7"/>
      <c r="I3947" s="7"/>
      <c r="J3947" s="7"/>
      <c r="K3947" s="7"/>
      <c r="L3947" s="7"/>
      <c r="M3947" s="7"/>
      <c r="N3947" s="7"/>
      <c r="O3947" s="7"/>
      <c r="P3947" s="7"/>
      <c r="Q3947" s="7"/>
      <c r="R3947" s="7"/>
      <c r="S3947" s="7"/>
      <c r="T3947" s="7"/>
      <c r="U3947" s="7"/>
      <c r="V3947" s="7"/>
      <c r="W3947" s="7"/>
      <c r="X3947" s="7"/>
      <c r="Y3947" s="7"/>
    </row>
    <row r="3948" spans="1:25" ht="13" x14ac:dyDescent="0.15">
      <c r="A3948" s="7"/>
      <c r="B3948" s="7"/>
      <c r="C3948" s="7"/>
      <c r="D3948" s="8"/>
      <c r="E3948" s="7"/>
      <c r="F3948" s="7"/>
      <c r="G3948" s="7"/>
      <c r="H3948" s="7"/>
      <c r="I3948" s="7"/>
      <c r="J3948" s="7"/>
      <c r="K3948" s="7"/>
      <c r="L3948" s="7"/>
      <c r="M3948" s="7"/>
      <c r="N3948" s="7"/>
      <c r="O3948" s="7"/>
      <c r="P3948" s="7"/>
      <c r="Q3948" s="7"/>
      <c r="R3948" s="7"/>
      <c r="S3948" s="7"/>
      <c r="T3948" s="7"/>
      <c r="U3948" s="7"/>
      <c r="V3948" s="7"/>
      <c r="W3948" s="7"/>
      <c r="X3948" s="7"/>
      <c r="Y3948" s="7"/>
    </row>
    <row r="3949" spans="1:25" ht="13" x14ac:dyDescent="0.15">
      <c r="A3949" s="7"/>
      <c r="B3949" s="7"/>
      <c r="C3949" s="7"/>
      <c r="D3949" s="8"/>
      <c r="E3949" s="7"/>
      <c r="F3949" s="7"/>
      <c r="G3949" s="7"/>
      <c r="H3949" s="7"/>
      <c r="I3949" s="7"/>
      <c r="J3949" s="7"/>
      <c r="K3949" s="7"/>
      <c r="L3949" s="7"/>
      <c r="M3949" s="7"/>
      <c r="N3949" s="7"/>
      <c r="O3949" s="7"/>
      <c r="P3949" s="7"/>
      <c r="Q3949" s="7"/>
      <c r="R3949" s="7"/>
      <c r="S3949" s="7"/>
      <c r="T3949" s="7"/>
      <c r="U3949" s="7"/>
      <c r="V3949" s="7"/>
      <c r="W3949" s="7"/>
      <c r="X3949" s="7"/>
      <c r="Y3949" s="7"/>
    </row>
    <row r="3950" spans="1:25" ht="13" x14ac:dyDescent="0.15">
      <c r="A3950" s="7"/>
      <c r="B3950" s="7"/>
      <c r="C3950" s="7"/>
      <c r="D3950" s="8"/>
      <c r="E3950" s="7"/>
      <c r="F3950" s="7"/>
      <c r="G3950" s="7"/>
      <c r="H3950" s="7"/>
      <c r="I3950" s="7"/>
      <c r="J3950" s="7"/>
      <c r="K3950" s="7"/>
      <c r="L3950" s="7"/>
      <c r="M3950" s="7"/>
      <c r="N3950" s="7"/>
      <c r="O3950" s="7"/>
      <c r="P3950" s="7"/>
      <c r="Q3950" s="7"/>
      <c r="R3950" s="7"/>
      <c r="S3950" s="7"/>
      <c r="T3950" s="7"/>
      <c r="U3950" s="7"/>
      <c r="V3950" s="7"/>
      <c r="W3950" s="7"/>
      <c r="X3950" s="7"/>
      <c r="Y3950" s="7"/>
    </row>
    <row r="3951" spans="1:25" ht="13" x14ac:dyDescent="0.15">
      <c r="A3951" s="7"/>
      <c r="B3951" s="7"/>
      <c r="C3951" s="7"/>
      <c r="D3951" s="8"/>
      <c r="E3951" s="7"/>
      <c r="F3951" s="7"/>
      <c r="G3951" s="7"/>
      <c r="H3951" s="7"/>
      <c r="I3951" s="7"/>
      <c r="J3951" s="7"/>
      <c r="K3951" s="7"/>
      <c r="L3951" s="7"/>
      <c r="M3951" s="7"/>
      <c r="N3951" s="7"/>
      <c r="O3951" s="7"/>
      <c r="P3951" s="7"/>
      <c r="Q3951" s="7"/>
      <c r="R3951" s="7"/>
      <c r="S3951" s="7"/>
      <c r="T3951" s="7"/>
      <c r="U3951" s="7"/>
      <c r="V3951" s="7"/>
      <c r="W3951" s="7"/>
      <c r="X3951" s="7"/>
      <c r="Y3951" s="7"/>
    </row>
    <row r="3952" spans="1:25" ht="13" x14ac:dyDescent="0.15">
      <c r="A3952" s="7"/>
      <c r="B3952" s="7"/>
      <c r="C3952" s="7"/>
      <c r="D3952" s="8"/>
      <c r="E3952" s="7"/>
      <c r="F3952" s="7"/>
      <c r="G3952" s="7"/>
      <c r="H3952" s="7"/>
      <c r="I3952" s="7"/>
      <c r="J3952" s="7"/>
      <c r="K3952" s="7"/>
      <c r="L3952" s="7"/>
      <c r="M3952" s="7"/>
      <c r="N3952" s="7"/>
      <c r="O3952" s="7"/>
      <c r="P3952" s="7"/>
      <c r="Q3952" s="7"/>
      <c r="R3952" s="7"/>
      <c r="S3952" s="7"/>
      <c r="T3952" s="7"/>
      <c r="U3952" s="7"/>
      <c r="V3952" s="7"/>
      <c r="W3952" s="7"/>
      <c r="X3952" s="7"/>
      <c r="Y3952" s="7"/>
    </row>
    <row r="3953" spans="1:25" ht="13" x14ac:dyDescent="0.15">
      <c r="A3953" s="7"/>
      <c r="B3953" s="7"/>
      <c r="C3953" s="7"/>
      <c r="D3953" s="8"/>
      <c r="E3953" s="7"/>
      <c r="F3953" s="7"/>
      <c r="G3953" s="7"/>
      <c r="H3953" s="7"/>
      <c r="I3953" s="7"/>
      <c r="J3953" s="7"/>
      <c r="K3953" s="7"/>
      <c r="L3953" s="7"/>
      <c r="M3953" s="7"/>
      <c r="N3953" s="7"/>
      <c r="O3953" s="7"/>
      <c r="P3953" s="7"/>
      <c r="Q3953" s="7"/>
      <c r="R3953" s="7"/>
      <c r="S3953" s="7"/>
      <c r="T3953" s="7"/>
      <c r="U3953" s="7"/>
      <c r="V3953" s="7"/>
      <c r="W3953" s="7"/>
      <c r="X3953" s="7"/>
      <c r="Y3953" s="7"/>
    </row>
    <row r="3954" spans="1:25" ht="13" x14ac:dyDescent="0.15">
      <c r="A3954" s="7"/>
      <c r="B3954" s="7"/>
      <c r="C3954" s="7"/>
      <c r="D3954" s="8"/>
      <c r="E3954" s="7"/>
      <c r="F3954" s="7"/>
      <c r="G3954" s="7"/>
      <c r="H3954" s="7"/>
      <c r="I3954" s="7"/>
      <c r="J3954" s="7"/>
      <c r="K3954" s="7"/>
      <c r="L3954" s="7"/>
      <c r="M3954" s="7"/>
      <c r="N3954" s="7"/>
      <c r="O3954" s="7"/>
      <c r="P3954" s="7"/>
      <c r="Q3954" s="7"/>
      <c r="R3954" s="7"/>
      <c r="S3954" s="7"/>
      <c r="T3954" s="7"/>
      <c r="U3954" s="7"/>
      <c r="V3954" s="7"/>
      <c r="W3954" s="7"/>
      <c r="X3954" s="7"/>
      <c r="Y3954" s="7"/>
    </row>
    <row r="3955" spans="1:25" ht="13" x14ac:dyDescent="0.15">
      <c r="A3955" s="7"/>
      <c r="B3955" s="7"/>
      <c r="C3955" s="7"/>
      <c r="D3955" s="8"/>
      <c r="E3955" s="7"/>
      <c r="F3955" s="7"/>
      <c r="G3955" s="7"/>
      <c r="H3955" s="7"/>
      <c r="I3955" s="7"/>
      <c r="J3955" s="7"/>
      <c r="K3955" s="7"/>
      <c r="L3955" s="7"/>
      <c r="M3955" s="7"/>
      <c r="N3955" s="7"/>
      <c r="O3955" s="7"/>
      <c r="P3955" s="7"/>
      <c r="Q3955" s="7"/>
      <c r="R3955" s="7"/>
      <c r="S3955" s="7"/>
      <c r="T3955" s="7"/>
      <c r="U3955" s="7"/>
      <c r="V3955" s="7"/>
      <c r="W3955" s="7"/>
      <c r="X3955" s="7"/>
      <c r="Y3955" s="7"/>
    </row>
    <row r="3956" spans="1:25" ht="13" x14ac:dyDescent="0.15">
      <c r="A3956" s="7"/>
      <c r="B3956" s="7"/>
      <c r="C3956" s="7"/>
      <c r="D3956" s="8"/>
      <c r="E3956" s="7"/>
      <c r="F3956" s="7"/>
      <c r="G3956" s="7"/>
      <c r="H3956" s="7"/>
      <c r="I3956" s="7"/>
      <c r="J3956" s="7"/>
      <c r="K3956" s="7"/>
      <c r="L3956" s="7"/>
      <c r="M3956" s="7"/>
      <c r="N3956" s="7"/>
      <c r="O3956" s="7"/>
      <c r="P3956" s="7"/>
      <c r="Q3956" s="7"/>
      <c r="R3956" s="7"/>
      <c r="S3956" s="7"/>
      <c r="T3956" s="7"/>
      <c r="U3956" s="7"/>
      <c r="V3956" s="7"/>
      <c r="W3956" s="7"/>
      <c r="X3956" s="7"/>
      <c r="Y3956" s="7"/>
    </row>
    <row r="3957" spans="1:25" ht="13" x14ac:dyDescent="0.15">
      <c r="A3957" s="7"/>
      <c r="B3957" s="7"/>
      <c r="C3957" s="7"/>
      <c r="D3957" s="8"/>
      <c r="E3957" s="7"/>
      <c r="F3957" s="7"/>
      <c r="G3957" s="7"/>
      <c r="H3957" s="7"/>
      <c r="I3957" s="7"/>
      <c r="J3957" s="7"/>
      <c r="K3957" s="7"/>
      <c r="L3957" s="7"/>
      <c r="M3957" s="7"/>
      <c r="N3957" s="7"/>
      <c r="O3957" s="7"/>
      <c r="P3957" s="7"/>
      <c r="Q3957" s="7"/>
      <c r="R3957" s="7"/>
      <c r="S3957" s="7"/>
      <c r="T3957" s="7"/>
      <c r="U3957" s="7"/>
      <c r="V3957" s="7"/>
      <c r="W3957" s="7"/>
      <c r="X3957" s="7"/>
      <c r="Y3957" s="7"/>
    </row>
    <row r="3958" spans="1:25" ht="13" x14ac:dyDescent="0.15">
      <c r="A3958" s="7"/>
      <c r="B3958" s="7"/>
      <c r="C3958" s="7"/>
      <c r="D3958" s="8"/>
      <c r="E3958" s="7"/>
      <c r="F3958" s="7"/>
      <c r="G3958" s="7"/>
      <c r="H3958" s="7"/>
      <c r="I3958" s="7"/>
      <c r="J3958" s="7"/>
      <c r="K3958" s="7"/>
      <c r="L3958" s="7"/>
      <c r="M3958" s="7"/>
      <c r="N3958" s="7"/>
      <c r="O3958" s="7"/>
      <c r="P3958" s="7"/>
      <c r="Q3958" s="7"/>
      <c r="R3958" s="7"/>
      <c r="S3958" s="7"/>
      <c r="T3958" s="7"/>
      <c r="U3958" s="7"/>
      <c r="V3958" s="7"/>
      <c r="W3958" s="7"/>
      <c r="X3958" s="7"/>
      <c r="Y3958" s="7"/>
    </row>
    <row r="3959" spans="1:25" ht="13" x14ac:dyDescent="0.15">
      <c r="A3959" s="7"/>
      <c r="B3959" s="7"/>
      <c r="C3959" s="7"/>
      <c r="D3959" s="8"/>
      <c r="E3959" s="7"/>
      <c r="F3959" s="7"/>
      <c r="G3959" s="7"/>
      <c r="H3959" s="7"/>
      <c r="I3959" s="7"/>
      <c r="J3959" s="7"/>
      <c r="K3959" s="7"/>
      <c r="L3959" s="7"/>
      <c r="M3959" s="7"/>
      <c r="N3959" s="7"/>
      <c r="O3959" s="7"/>
      <c r="P3959" s="7"/>
      <c r="Q3959" s="7"/>
      <c r="R3959" s="7"/>
      <c r="S3959" s="7"/>
      <c r="T3959" s="7"/>
      <c r="U3959" s="7"/>
      <c r="V3959" s="7"/>
      <c r="W3959" s="7"/>
      <c r="X3959" s="7"/>
      <c r="Y3959" s="7"/>
    </row>
    <row r="3960" spans="1:25" ht="13" x14ac:dyDescent="0.15">
      <c r="A3960" s="7"/>
      <c r="B3960" s="7"/>
      <c r="C3960" s="7"/>
      <c r="D3960" s="8"/>
      <c r="E3960" s="7"/>
      <c r="F3960" s="7"/>
      <c r="G3960" s="7"/>
      <c r="H3960" s="7"/>
      <c r="I3960" s="7"/>
      <c r="J3960" s="7"/>
      <c r="K3960" s="7"/>
      <c r="L3960" s="7"/>
      <c r="M3960" s="7"/>
      <c r="N3960" s="7"/>
      <c r="O3960" s="7"/>
      <c r="P3960" s="7"/>
      <c r="Q3960" s="7"/>
      <c r="R3960" s="7"/>
      <c r="S3960" s="7"/>
      <c r="T3960" s="7"/>
      <c r="U3960" s="7"/>
      <c r="V3960" s="7"/>
      <c r="W3960" s="7"/>
      <c r="X3960" s="7"/>
      <c r="Y3960" s="7"/>
    </row>
    <row r="3961" spans="1:25" ht="13" x14ac:dyDescent="0.15">
      <c r="A3961" s="7"/>
      <c r="B3961" s="7"/>
      <c r="C3961" s="7"/>
      <c r="D3961" s="8"/>
      <c r="E3961" s="7"/>
      <c r="F3961" s="7"/>
      <c r="G3961" s="7"/>
      <c r="H3961" s="7"/>
      <c r="I3961" s="7"/>
      <c r="J3961" s="7"/>
      <c r="K3961" s="7"/>
      <c r="L3961" s="7"/>
      <c r="M3961" s="7"/>
      <c r="N3961" s="7"/>
      <c r="O3961" s="7"/>
      <c r="P3961" s="7"/>
      <c r="Q3961" s="7"/>
      <c r="R3961" s="7"/>
      <c r="S3961" s="7"/>
      <c r="T3961" s="7"/>
      <c r="U3961" s="7"/>
      <c r="V3961" s="7"/>
      <c r="W3961" s="7"/>
      <c r="X3961" s="7"/>
      <c r="Y3961" s="7"/>
    </row>
    <row r="3962" spans="1:25" ht="13" x14ac:dyDescent="0.15">
      <c r="A3962" s="7"/>
      <c r="B3962" s="7"/>
      <c r="C3962" s="7"/>
      <c r="D3962" s="8"/>
      <c r="E3962" s="7"/>
      <c r="F3962" s="7"/>
      <c r="G3962" s="7"/>
      <c r="H3962" s="7"/>
      <c r="I3962" s="7"/>
      <c r="J3962" s="7"/>
      <c r="K3962" s="7"/>
      <c r="L3962" s="7"/>
      <c r="M3962" s="7"/>
      <c r="N3962" s="7"/>
      <c r="O3962" s="7"/>
      <c r="P3962" s="7"/>
      <c r="Q3962" s="7"/>
      <c r="R3962" s="7"/>
      <c r="S3962" s="7"/>
      <c r="T3962" s="7"/>
      <c r="U3962" s="7"/>
      <c r="V3962" s="7"/>
      <c r="W3962" s="7"/>
      <c r="X3962" s="7"/>
      <c r="Y3962" s="7"/>
    </row>
    <row r="3963" spans="1:25" ht="13" x14ac:dyDescent="0.15">
      <c r="A3963" s="7"/>
      <c r="B3963" s="7"/>
      <c r="C3963" s="7"/>
      <c r="D3963" s="8"/>
      <c r="E3963" s="7"/>
      <c r="F3963" s="7"/>
      <c r="G3963" s="7"/>
      <c r="H3963" s="7"/>
      <c r="I3963" s="7"/>
      <c r="J3963" s="7"/>
      <c r="K3963" s="7"/>
      <c r="L3963" s="7"/>
      <c r="M3963" s="7"/>
      <c r="N3963" s="7"/>
      <c r="O3963" s="7"/>
      <c r="P3963" s="7"/>
      <c r="Q3963" s="7"/>
      <c r="R3963" s="7"/>
      <c r="S3963" s="7"/>
      <c r="T3963" s="7"/>
      <c r="U3963" s="7"/>
      <c r="V3963" s="7"/>
      <c r="W3963" s="7"/>
      <c r="X3963" s="7"/>
      <c r="Y3963" s="7"/>
    </row>
    <row r="3964" spans="1:25" ht="13" x14ac:dyDescent="0.15">
      <c r="A3964" s="7"/>
      <c r="B3964" s="7"/>
      <c r="C3964" s="7"/>
      <c r="D3964" s="8"/>
      <c r="E3964" s="7"/>
      <c r="F3964" s="7"/>
      <c r="G3964" s="7"/>
      <c r="H3964" s="7"/>
      <c r="I3964" s="7"/>
      <c r="J3964" s="7"/>
      <c r="K3964" s="7"/>
      <c r="L3964" s="7"/>
      <c r="M3964" s="7"/>
      <c r="N3964" s="7"/>
      <c r="O3964" s="7"/>
      <c r="P3964" s="7"/>
      <c r="Q3964" s="7"/>
      <c r="R3964" s="7"/>
      <c r="S3964" s="7"/>
      <c r="T3964" s="7"/>
      <c r="U3964" s="7"/>
      <c r="V3964" s="7"/>
      <c r="W3964" s="7"/>
      <c r="X3964" s="7"/>
      <c r="Y3964" s="7"/>
    </row>
    <row r="3965" spans="1:25" ht="13" x14ac:dyDescent="0.15">
      <c r="A3965" s="7"/>
      <c r="B3965" s="7"/>
      <c r="C3965" s="7"/>
      <c r="D3965" s="8"/>
      <c r="E3965" s="7"/>
      <c r="F3965" s="7"/>
      <c r="G3965" s="7"/>
      <c r="H3965" s="7"/>
      <c r="I3965" s="7"/>
      <c r="J3965" s="7"/>
      <c r="K3965" s="7"/>
      <c r="L3965" s="7"/>
      <c r="M3965" s="7"/>
      <c r="N3965" s="7"/>
      <c r="O3965" s="7"/>
      <c r="P3965" s="7"/>
      <c r="Q3965" s="7"/>
      <c r="R3965" s="7"/>
      <c r="S3965" s="7"/>
      <c r="T3965" s="7"/>
      <c r="U3965" s="7"/>
      <c r="V3965" s="7"/>
      <c r="W3965" s="7"/>
      <c r="X3965" s="7"/>
      <c r="Y3965" s="7"/>
    </row>
    <row r="3966" spans="1:25" ht="13" x14ac:dyDescent="0.15">
      <c r="A3966" s="7"/>
      <c r="B3966" s="7"/>
      <c r="C3966" s="7"/>
      <c r="D3966" s="8"/>
      <c r="E3966" s="7"/>
      <c r="F3966" s="7"/>
      <c r="G3966" s="7"/>
      <c r="H3966" s="7"/>
      <c r="I3966" s="7"/>
      <c r="J3966" s="7"/>
      <c r="K3966" s="7"/>
      <c r="L3966" s="7"/>
      <c r="M3966" s="7"/>
      <c r="N3966" s="7"/>
      <c r="O3966" s="7"/>
      <c r="P3966" s="7"/>
      <c r="Q3966" s="7"/>
      <c r="R3966" s="7"/>
      <c r="S3966" s="7"/>
      <c r="T3966" s="7"/>
      <c r="U3966" s="7"/>
      <c r="V3966" s="7"/>
      <c r="W3966" s="7"/>
      <c r="X3966" s="7"/>
      <c r="Y3966" s="7"/>
    </row>
    <row r="3967" spans="1:25" ht="13" x14ac:dyDescent="0.15">
      <c r="A3967" s="7"/>
      <c r="B3967" s="7"/>
      <c r="C3967" s="7"/>
      <c r="D3967" s="8"/>
      <c r="E3967" s="7"/>
      <c r="F3967" s="7"/>
      <c r="G3967" s="7"/>
      <c r="H3967" s="7"/>
      <c r="I3967" s="7"/>
      <c r="J3967" s="7"/>
      <c r="K3967" s="7"/>
      <c r="L3967" s="7"/>
      <c r="M3967" s="7"/>
      <c r="N3967" s="7"/>
      <c r="O3967" s="7"/>
      <c r="P3967" s="7"/>
      <c r="Q3967" s="7"/>
      <c r="R3967" s="7"/>
      <c r="S3967" s="7"/>
      <c r="T3967" s="7"/>
      <c r="U3967" s="7"/>
      <c r="V3967" s="7"/>
      <c r="W3967" s="7"/>
      <c r="X3967" s="7"/>
      <c r="Y3967" s="7"/>
    </row>
    <row r="3968" spans="1:25" ht="13" x14ac:dyDescent="0.15">
      <c r="A3968" s="7"/>
      <c r="B3968" s="7"/>
      <c r="C3968" s="7"/>
      <c r="D3968" s="8"/>
      <c r="E3968" s="7"/>
      <c r="F3968" s="7"/>
      <c r="G3968" s="7"/>
      <c r="H3968" s="7"/>
      <c r="I3968" s="7"/>
      <c r="J3968" s="7"/>
      <c r="K3968" s="7"/>
      <c r="L3968" s="7"/>
      <c r="M3968" s="7"/>
      <c r="N3968" s="7"/>
      <c r="O3968" s="7"/>
      <c r="P3968" s="7"/>
      <c r="Q3968" s="7"/>
      <c r="R3968" s="7"/>
      <c r="S3968" s="7"/>
      <c r="T3968" s="7"/>
      <c r="U3968" s="7"/>
      <c r="V3968" s="7"/>
      <c r="W3968" s="7"/>
      <c r="X3968" s="7"/>
      <c r="Y3968" s="7"/>
    </row>
    <row r="3969" spans="1:25" ht="13" x14ac:dyDescent="0.15">
      <c r="A3969" s="7"/>
      <c r="B3969" s="7"/>
      <c r="C3969" s="7"/>
      <c r="D3969" s="8"/>
      <c r="E3969" s="7"/>
      <c r="F3969" s="7"/>
      <c r="G3969" s="7"/>
      <c r="H3969" s="7"/>
      <c r="I3969" s="7"/>
      <c r="J3969" s="7"/>
      <c r="K3969" s="7"/>
      <c r="L3969" s="7"/>
      <c r="M3969" s="7"/>
      <c r="N3969" s="7"/>
      <c r="O3969" s="7"/>
      <c r="P3969" s="7"/>
      <c r="Q3969" s="7"/>
      <c r="R3969" s="7"/>
      <c r="S3969" s="7"/>
      <c r="T3969" s="7"/>
      <c r="U3969" s="7"/>
      <c r="V3969" s="7"/>
      <c r="W3969" s="7"/>
      <c r="X3969" s="7"/>
      <c r="Y3969" s="7"/>
    </row>
    <row r="3970" spans="1:25" ht="13" x14ac:dyDescent="0.15">
      <c r="A3970" s="7"/>
      <c r="B3970" s="7"/>
      <c r="C3970" s="7"/>
      <c r="D3970" s="8"/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7"/>
      <c r="P3970" s="7"/>
      <c r="Q3970" s="7"/>
      <c r="R3970" s="7"/>
      <c r="S3970" s="7"/>
      <c r="T3970" s="7"/>
      <c r="U3970" s="7"/>
      <c r="V3970" s="7"/>
      <c r="W3970" s="7"/>
      <c r="X3970" s="7"/>
      <c r="Y3970" s="7"/>
    </row>
    <row r="3971" spans="1:25" ht="13" x14ac:dyDescent="0.15">
      <c r="A3971" s="7"/>
      <c r="B3971" s="7"/>
      <c r="C3971" s="7"/>
      <c r="D3971" s="8"/>
      <c r="E3971" s="7"/>
      <c r="F3971" s="7"/>
      <c r="G3971" s="7"/>
      <c r="H3971" s="7"/>
      <c r="I3971" s="7"/>
      <c r="J3971" s="7"/>
      <c r="K3971" s="7"/>
      <c r="L3971" s="7"/>
      <c r="M3971" s="7"/>
      <c r="N3971" s="7"/>
      <c r="O3971" s="7"/>
      <c r="P3971" s="7"/>
      <c r="Q3971" s="7"/>
      <c r="R3971" s="7"/>
      <c r="S3971" s="7"/>
      <c r="T3971" s="7"/>
      <c r="U3971" s="7"/>
      <c r="V3971" s="7"/>
      <c r="W3971" s="7"/>
      <c r="X3971" s="7"/>
      <c r="Y3971" s="7"/>
    </row>
    <row r="3972" spans="1:25" ht="13" x14ac:dyDescent="0.15">
      <c r="A3972" s="7"/>
      <c r="B3972" s="7"/>
      <c r="C3972" s="7"/>
      <c r="D3972" s="8"/>
      <c r="E3972" s="7"/>
      <c r="F3972" s="7"/>
      <c r="G3972" s="7"/>
      <c r="H3972" s="7"/>
      <c r="I3972" s="7"/>
      <c r="J3972" s="7"/>
      <c r="K3972" s="7"/>
      <c r="L3972" s="7"/>
      <c r="M3972" s="7"/>
      <c r="N3972" s="7"/>
      <c r="O3972" s="7"/>
      <c r="P3972" s="7"/>
      <c r="Q3972" s="7"/>
      <c r="R3972" s="7"/>
      <c r="S3972" s="7"/>
      <c r="T3972" s="7"/>
      <c r="U3972" s="7"/>
      <c r="V3972" s="7"/>
      <c r="W3972" s="7"/>
      <c r="X3972" s="7"/>
      <c r="Y3972" s="7"/>
    </row>
    <row r="3973" spans="1:25" ht="13" x14ac:dyDescent="0.15">
      <c r="A3973" s="7"/>
      <c r="B3973" s="7"/>
      <c r="C3973" s="7"/>
      <c r="D3973" s="8"/>
      <c r="E3973" s="7"/>
      <c r="F3973" s="7"/>
      <c r="G3973" s="7"/>
      <c r="H3973" s="7"/>
      <c r="I3973" s="7"/>
      <c r="J3973" s="7"/>
      <c r="K3973" s="7"/>
      <c r="L3973" s="7"/>
      <c r="M3973" s="7"/>
      <c r="N3973" s="7"/>
      <c r="O3973" s="7"/>
      <c r="P3973" s="7"/>
      <c r="Q3973" s="7"/>
      <c r="R3973" s="7"/>
      <c r="S3973" s="7"/>
      <c r="T3973" s="7"/>
      <c r="U3973" s="7"/>
      <c r="V3973" s="7"/>
      <c r="W3973" s="7"/>
      <c r="X3973" s="7"/>
      <c r="Y3973" s="7"/>
    </row>
    <row r="3974" spans="1:25" ht="13" x14ac:dyDescent="0.15">
      <c r="A3974" s="7"/>
      <c r="B3974" s="7"/>
      <c r="C3974" s="7"/>
      <c r="D3974" s="8"/>
      <c r="E3974" s="7"/>
      <c r="F3974" s="7"/>
      <c r="G3974" s="7"/>
      <c r="H3974" s="7"/>
      <c r="I3974" s="7"/>
      <c r="J3974" s="7"/>
      <c r="K3974" s="7"/>
      <c r="L3974" s="7"/>
      <c r="M3974" s="7"/>
      <c r="N3974" s="7"/>
      <c r="O3974" s="7"/>
      <c r="P3974" s="7"/>
      <c r="Q3974" s="7"/>
      <c r="R3974" s="7"/>
      <c r="S3974" s="7"/>
      <c r="T3974" s="7"/>
      <c r="U3974" s="7"/>
      <c r="V3974" s="7"/>
      <c r="W3974" s="7"/>
      <c r="X3974" s="7"/>
      <c r="Y3974" s="7"/>
    </row>
    <row r="3975" spans="1:25" ht="13" x14ac:dyDescent="0.15">
      <c r="A3975" s="7"/>
      <c r="B3975" s="7"/>
      <c r="C3975" s="7"/>
      <c r="D3975" s="8"/>
      <c r="E3975" s="7"/>
      <c r="F3975" s="7"/>
      <c r="G3975" s="7"/>
      <c r="H3975" s="7"/>
      <c r="I3975" s="7"/>
      <c r="J3975" s="7"/>
      <c r="K3975" s="7"/>
      <c r="L3975" s="7"/>
      <c r="M3975" s="7"/>
      <c r="N3975" s="7"/>
      <c r="O3975" s="7"/>
      <c r="P3975" s="7"/>
      <c r="Q3975" s="7"/>
      <c r="R3975" s="7"/>
      <c r="S3975" s="7"/>
      <c r="T3975" s="7"/>
      <c r="U3975" s="7"/>
      <c r="V3975" s="7"/>
      <c r="W3975" s="7"/>
      <c r="X3975" s="7"/>
      <c r="Y3975" s="7"/>
    </row>
    <row r="3976" spans="1:25" ht="13" x14ac:dyDescent="0.15">
      <c r="A3976" s="7"/>
      <c r="B3976" s="7"/>
      <c r="C3976" s="7"/>
      <c r="D3976" s="8"/>
      <c r="E3976" s="7"/>
      <c r="F3976" s="7"/>
      <c r="G3976" s="7"/>
      <c r="H3976" s="7"/>
      <c r="I3976" s="7"/>
      <c r="J3976" s="7"/>
      <c r="K3976" s="7"/>
      <c r="L3976" s="7"/>
      <c r="M3976" s="7"/>
      <c r="N3976" s="7"/>
      <c r="O3976" s="7"/>
      <c r="P3976" s="7"/>
      <c r="Q3976" s="7"/>
      <c r="R3976" s="7"/>
      <c r="S3976" s="7"/>
      <c r="T3976" s="7"/>
      <c r="U3976" s="7"/>
      <c r="V3976" s="7"/>
      <c r="W3976" s="7"/>
      <c r="X3976" s="7"/>
      <c r="Y3976" s="7"/>
    </row>
    <row r="3977" spans="1:25" ht="13" x14ac:dyDescent="0.15">
      <c r="A3977" s="7"/>
      <c r="B3977" s="7"/>
      <c r="C3977" s="7"/>
      <c r="D3977" s="8"/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7"/>
      <c r="P3977" s="7"/>
      <c r="Q3977" s="7"/>
      <c r="R3977" s="7"/>
      <c r="S3977" s="7"/>
      <c r="T3977" s="7"/>
      <c r="U3977" s="7"/>
      <c r="V3977" s="7"/>
      <c r="W3977" s="7"/>
      <c r="X3977" s="7"/>
      <c r="Y3977" s="7"/>
    </row>
    <row r="3978" spans="1:25" ht="13" x14ac:dyDescent="0.15">
      <c r="A3978" s="7"/>
      <c r="B3978" s="7"/>
      <c r="C3978" s="7"/>
      <c r="D3978" s="8"/>
      <c r="E3978" s="7"/>
      <c r="F3978" s="7"/>
      <c r="G3978" s="7"/>
      <c r="H3978" s="7"/>
      <c r="I3978" s="7"/>
      <c r="J3978" s="7"/>
      <c r="K3978" s="7"/>
      <c r="L3978" s="7"/>
      <c r="M3978" s="7"/>
      <c r="N3978" s="7"/>
      <c r="O3978" s="7"/>
      <c r="P3978" s="7"/>
      <c r="Q3978" s="7"/>
      <c r="R3978" s="7"/>
      <c r="S3978" s="7"/>
      <c r="T3978" s="7"/>
      <c r="U3978" s="7"/>
      <c r="V3978" s="7"/>
      <c r="W3978" s="7"/>
      <c r="X3978" s="7"/>
      <c r="Y3978" s="7"/>
    </row>
    <row r="3979" spans="1:25" ht="13" x14ac:dyDescent="0.15">
      <c r="A3979" s="7"/>
      <c r="B3979" s="7"/>
      <c r="C3979" s="7"/>
      <c r="D3979" s="8"/>
      <c r="E3979" s="7"/>
      <c r="F3979" s="7"/>
      <c r="G3979" s="7"/>
      <c r="H3979" s="7"/>
      <c r="I3979" s="7"/>
      <c r="J3979" s="7"/>
      <c r="K3979" s="7"/>
      <c r="L3979" s="7"/>
      <c r="M3979" s="7"/>
      <c r="N3979" s="7"/>
      <c r="O3979" s="7"/>
      <c r="P3979" s="7"/>
      <c r="Q3979" s="7"/>
      <c r="R3979" s="7"/>
      <c r="S3979" s="7"/>
      <c r="T3979" s="7"/>
      <c r="U3979" s="7"/>
      <c r="V3979" s="7"/>
      <c r="W3979" s="7"/>
      <c r="X3979" s="7"/>
      <c r="Y3979" s="7"/>
    </row>
    <row r="3980" spans="1:25" ht="13" x14ac:dyDescent="0.15">
      <c r="A3980" s="7"/>
      <c r="B3980" s="7"/>
      <c r="C3980" s="7"/>
      <c r="D3980" s="8"/>
      <c r="E3980" s="7"/>
      <c r="F3980" s="7"/>
      <c r="G3980" s="7"/>
      <c r="H3980" s="7"/>
      <c r="I3980" s="7"/>
      <c r="J3980" s="7"/>
      <c r="K3980" s="7"/>
      <c r="L3980" s="7"/>
      <c r="M3980" s="7"/>
      <c r="N3980" s="7"/>
      <c r="O3980" s="7"/>
      <c r="P3980" s="7"/>
      <c r="Q3980" s="7"/>
      <c r="R3980" s="7"/>
      <c r="S3980" s="7"/>
      <c r="T3980" s="7"/>
      <c r="U3980" s="7"/>
      <c r="V3980" s="7"/>
      <c r="W3980" s="7"/>
      <c r="X3980" s="7"/>
      <c r="Y3980" s="7"/>
    </row>
    <row r="3981" spans="1:25" ht="13" x14ac:dyDescent="0.15">
      <c r="A3981" s="7"/>
      <c r="B3981" s="7"/>
      <c r="C3981" s="7"/>
      <c r="D3981" s="8"/>
      <c r="E3981" s="7"/>
      <c r="F3981" s="7"/>
      <c r="G3981" s="7"/>
      <c r="H3981" s="7"/>
      <c r="I3981" s="7"/>
      <c r="J3981" s="7"/>
      <c r="K3981" s="7"/>
      <c r="L3981" s="7"/>
      <c r="M3981" s="7"/>
      <c r="N3981" s="7"/>
      <c r="O3981" s="7"/>
      <c r="P3981" s="7"/>
      <c r="Q3981" s="7"/>
      <c r="R3981" s="7"/>
      <c r="S3981" s="7"/>
      <c r="T3981" s="7"/>
      <c r="U3981" s="7"/>
      <c r="V3981" s="7"/>
      <c r="W3981" s="7"/>
      <c r="X3981" s="7"/>
      <c r="Y3981" s="7"/>
    </row>
    <row r="3982" spans="1:25" ht="13" x14ac:dyDescent="0.15">
      <c r="A3982" s="7"/>
      <c r="B3982" s="7"/>
      <c r="C3982" s="7"/>
      <c r="D3982" s="8"/>
      <c r="E3982" s="7"/>
      <c r="F3982" s="7"/>
      <c r="G3982" s="7"/>
      <c r="H3982" s="7"/>
      <c r="I3982" s="7"/>
      <c r="J3982" s="7"/>
      <c r="K3982" s="7"/>
      <c r="L3982" s="7"/>
      <c r="M3982" s="7"/>
      <c r="N3982" s="7"/>
      <c r="O3982" s="7"/>
      <c r="P3982" s="7"/>
      <c r="Q3982" s="7"/>
      <c r="R3982" s="7"/>
      <c r="S3982" s="7"/>
      <c r="T3982" s="7"/>
      <c r="U3982" s="7"/>
      <c r="V3982" s="7"/>
      <c r="W3982" s="7"/>
      <c r="X3982" s="7"/>
      <c r="Y3982" s="7"/>
    </row>
    <row r="3983" spans="1:25" ht="13" x14ac:dyDescent="0.15">
      <c r="A3983" s="7"/>
      <c r="B3983" s="7"/>
      <c r="C3983" s="7"/>
      <c r="D3983" s="8"/>
      <c r="E3983" s="7"/>
      <c r="F3983" s="7"/>
      <c r="G3983" s="7"/>
      <c r="H3983" s="7"/>
      <c r="I3983" s="7"/>
      <c r="J3983" s="7"/>
      <c r="K3983" s="7"/>
      <c r="L3983" s="7"/>
      <c r="M3983" s="7"/>
      <c r="N3983" s="7"/>
      <c r="O3983" s="7"/>
      <c r="P3983" s="7"/>
      <c r="Q3983" s="7"/>
      <c r="R3983" s="7"/>
      <c r="S3983" s="7"/>
      <c r="T3983" s="7"/>
      <c r="U3983" s="7"/>
      <c r="V3983" s="7"/>
      <c r="W3983" s="7"/>
      <c r="X3983" s="7"/>
      <c r="Y3983" s="7"/>
    </row>
    <row r="3984" spans="1:25" ht="13" x14ac:dyDescent="0.15">
      <c r="A3984" s="7"/>
      <c r="B3984" s="7"/>
      <c r="C3984" s="7"/>
      <c r="D3984" s="8"/>
      <c r="E3984" s="7"/>
      <c r="F3984" s="7"/>
      <c r="G3984" s="7"/>
      <c r="H3984" s="7"/>
      <c r="I3984" s="7"/>
      <c r="J3984" s="7"/>
      <c r="K3984" s="7"/>
      <c r="L3984" s="7"/>
      <c r="M3984" s="7"/>
      <c r="N3984" s="7"/>
      <c r="O3984" s="7"/>
      <c r="P3984" s="7"/>
      <c r="Q3984" s="7"/>
      <c r="R3984" s="7"/>
      <c r="S3984" s="7"/>
      <c r="T3984" s="7"/>
      <c r="U3984" s="7"/>
      <c r="V3984" s="7"/>
      <c r="W3984" s="7"/>
      <c r="X3984" s="7"/>
      <c r="Y3984" s="7"/>
    </row>
    <row r="3985" spans="1:25" ht="13" x14ac:dyDescent="0.15">
      <c r="A3985" s="7"/>
      <c r="B3985" s="7"/>
      <c r="C3985" s="7"/>
      <c r="D3985" s="8"/>
      <c r="E3985" s="7"/>
      <c r="F3985" s="7"/>
      <c r="G3985" s="7"/>
      <c r="H3985" s="7"/>
      <c r="I3985" s="7"/>
      <c r="J3985" s="7"/>
      <c r="K3985" s="7"/>
      <c r="L3985" s="7"/>
      <c r="M3985" s="7"/>
      <c r="N3985" s="7"/>
      <c r="O3985" s="7"/>
      <c r="P3985" s="7"/>
      <c r="Q3985" s="7"/>
      <c r="R3985" s="7"/>
      <c r="S3985" s="7"/>
      <c r="T3985" s="7"/>
      <c r="U3985" s="7"/>
      <c r="V3985" s="7"/>
      <c r="W3985" s="7"/>
      <c r="X3985" s="7"/>
      <c r="Y3985" s="7"/>
    </row>
    <row r="3986" spans="1:25" ht="13" x14ac:dyDescent="0.15">
      <c r="A3986" s="7"/>
      <c r="B3986" s="7"/>
      <c r="C3986" s="7"/>
      <c r="D3986" s="8"/>
      <c r="E3986" s="7"/>
      <c r="F3986" s="7"/>
      <c r="G3986" s="7"/>
      <c r="H3986" s="7"/>
      <c r="I3986" s="7"/>
      <c r="J3986" s="7"/>
      <c r="K3986" s="7"/>
      <c r="L3986" s="7"/>
      <c r="M3986" s="7"/>
      <c r="N3986" s="7"/>
      <c r="O3986" s="7"/>
      <c r="P3986" s="7"/>
      <c r="Q3986" s="7"/>
      <c r="R3986" s="7"/>
      <c r="S3986" s="7"/>
      <c r="T3986" s="7"/>
      <c r="U3986" s="7"/>
      <c r="V3986" s="7"/>
      <c r="W3986" s="7"/>
      <c r="X3986" s="7"/>
      <c r="Y3986" s="7"/>
    </row>
    <row r="3987" spans="1:25" ht="13" x14ac:dyDescent="0.15">
      <c r="A3987" s="7"/>
      <c r="B3987" s="7"/>
      <c r="C3987" s="7"/>
      <c r="D3987" s="8"/>
      <c r="E3987" s="7"/>
      <c r="F3987" s="7"/>
      <c r="G3987" s="7"/>
      <c r="H3987" s="7"/>
      <c r="I3987" s="7"/>
      <c r="J3987" s="7"/>
      <c r="K3987" s="7"/>
      <c r="L3987" s="7"/>
      <c r="M3987" s="7"/>
      <c r="N3987" s="7"/>
      <c r="O3987" s="7"/>
      <c r="P3987" s="7"/>
      <c r="Q3987" s="7"/>
      <c r="R3987" s="7"/>
      <c r="S3987" s="7"/>
      <c r="T3987" s="7"/>
      <c r="U3987" s="7"/>
      <c r="V3987" s="7"/>
      <c r="W3987" s="7"/>
      <c r="X3987" s="7"/>
      <c r="Y3987" s="7"/>
    </row>
    <row r="3988" spans="1:25" ht="13" x14ac:dyDescent="0.15">
      <c r="A3988" s="7"/>
      <c r="B3988" s="7"/>
      <c r="C3988" s="7"/>
      <c r="D3988" s="8"/>
      <c r="E3988" s="7"/>
      <c r="F3988" s="7"/>
      <c r="G3988" s="7"/>
      <c r="H3988" s="7"/>
      <c r="I3988" s="7"/>
      <c r="J3988" s="7"/>
      <c r="K3988" s="7"/>
      <c r="L3988" s="7"/>
      <c r="M3988" s="7"/>
      <c r="N3988" s="7"/>
      <c r="O3988" s="7"/>
      <c r="P3988" s="7"/>
      <c r="Q3988" s="7"/>
      <c r="R3988" s="7"/>
      <c r="S3988" s="7"/>
      <c r="T3988" s="7"/>
      <c r="U3988" s="7"/>
      <c r="V3988" s="7"/>
      <c r="W3988" s="7"/>
      <c r="X3988" s="7"/>
      <c r="Y3988" s="7"/>
    </row>
    <row r="3989" spans="1:25" ht="13" x14ac:dyDescent="0.15">
      <c r="A3989" s="7"/>
      <c r="B3989" s="7"/>
      <c r="C3989" s="7"/>
      <c r="D3989" s="8"/>
      <c r="E3989" s="7"/>
      <c r="F3989" s="7"/>
      <c r="G3989" s="7"/>
      <c r="H3989" s="7"/>
      <c r="I3989" s="7"/>
      <c r="J3989" s="7"/>
      <c r="K3989" s="7"/>
      <c r="L3989" s="7"/>
      <c r="M3989" s="7"/>
      <c r="N3989" s="7"/>
      <c r="O3989" s="7"/>
      <c r="P3989" s="7"/>
      <c r="Q3989" s="7"/>
      <c r="R3989" s="7"/>
      <c r="S3989" s="7"/>
      <c r="T3989" s="7"/>
      <c r="U3989" s="7"/>
      <c r="V3989" s="7"/>
      <c r="W3989" s="7"/>
      <c r="X3989" s="7"/>
      <c r="Y3989" s="7"/>
    </row>
    <row r="3990" spans="1:25" ht="13" x14ac:dyDescent="0.15">
      <c r="A3990" s="7"/>
      <c r="B3990" s="7"/>
      <c r="C3990" s="7"/>
      <c r="D3990" s="8"/>
      <c r="E3990" s="7"/>
      <c r="F3990" s="7"/>
      <c r="G3990" s="7"/>
      <c r="H3990" s="7"/>
      <c r="I3990" s="7"/>
      <c r="J3990" s="7"/>
      <c r="K3990" s="7"/>
      <c r="L3990" s="7"/>
      <c r="M3990" s="7"/>
      <c r="N3990" s="7"/>
      <c r="O3990" s="7"/>
      <c r="P3990" s="7"/>
      <c r="Q3990" s="7"/>
      <c r="R3990" s="7"/>
      <c r="S3990" s="7"/>
      <c r="T3990" s="7"/>
      <c r="U3990" s="7"/>
      <c r="V3990" s="7"/>
      <c r="W3990" s="7"/>
      <c r="X3990" s="7"/>
      <c r="Y3990" s="7"/>
    </row>
    <row r="3991" spans="1:25" ht="13" x14ac:dyDescent="0.15">
      <c r="A3991" s="7"/>
      <c r="B3991" s="7"/>
      <c r="C3991" s="7"/>
      <c r="D3991" s="8"/>
      <c r="E3991" s="7"/>
      <c r="F3991" s="7"/>
      <c r="G3991" s="7"/>
      <c r="H3991" s="7"/>
      <c r="I3991" s="7"/>
      <c r="J3991" s="7"/>
      <c r="K3991" s="7"/>
      <c r="L3991" s="7"/>
      <c r="M3991" s="7"/>
      <c r="N3991" s="7"/>
      <c r="O3991" s="7"/>
      <c r="P3991" s="7"/>
      <c r="Q3991" s="7"/>
      <c r="R3991" s="7"/>
      <c r="S3991" s="7"/>
      <c r="T3991" s="7"/>
      <c r="U3991" s="7"/>
      <c r="V3991" s="7"/>
      <c r="W3991" s="7"/>
      <c r="X3991" s="7"/>
      <c r="Y3991" s="7"/>
    </row>
    <row r="3992" spans="1:25" ht="13" x14ac:dyDescent="0.15">
      <c r="A3992" s="7"/>
      <c r="B3992" s="7"/>
      <c r="C3992" s="7"/>
      <c r="D3992" s="8"/>
      <c r="E3992" s="7"/>
      <c r="F3992" s="7"/>
      <c r="G3992" s="7"/>
      <c r="H3992" s="7"/>
      <c r="I3992" s="7"/>
      <c r="J3992" s="7"/>
      <c r="K3992" s="7"/>
      <c r="L3992" s="7"/>
      <c r="M3992" s="7"/>
      <c r="N3992" s="7"/>
      <c r="O3992" s="7"/>
      <c r="P3992" s="7"/>
      <c r="Q3992" s="7"/>
      <c r="R3992" s="7"/>
      <c r="S3992" s="7"/>
      <c r="T3992" s="7"/>
      <c r="U3992" s="7"/>
      <c r="V3992" s="7"/>
      <c r="W3992" s="7"/>
      <c r="X3992" s="7"/>
      <c r="Y3992" s="7"/>
    </row>
    <row r="3993" spans="1:25" ht="13" x14ac:dyDescent="0.15">
      <c r="A3993" s="7"/>
      <c r="B3993" s="7"/>
      <c r="C3993" s="7"/>
      <c r="D3993" s="8"/>
      <c r="E3993" s="7"/>
      <c r="F3993" s="7"/>
      <c r="G3993" s="7"/>
      <c r="H3993" s="7"/>
      <c r="I3993" s="7"/>
      <c r="J3993" s="7"/>
      <c r="K3993" s="7"/>
      <c r="L3993" s="7"/>
      <c r="M3993" s="7"/>
      <c r="N3993" s="7"/>
      <c r="O3993" s="7"/>
      <c r="P3993" s="7"/>
      <c r="Q3993" s="7"/>
      <c r="R3993" s="7"/>
      <c r="S3993" s="7"/>
      <c r="T3993" s="7"/>
      <c r="U3993" s="7"/>
      <c r="V3993" s="7"/>
      <c r="W3993" s="7"/>
      <c r="X3993" s="7"/>
      <c r="Y3993" s="7"/>
    </row>
    <row r="3994" spans="1:25" ht="13" x14ac:dyDescent="0.15">
      <c r="A3994" s="7"/>
      <c r="B3994" s="7"/>
      <c r="C3994" s="7"/>
      <c r="D3994" s="8"/>
      <c r="E3994" s="7"/>
      <c r="F3994" s="7"/>
      <c r="G3994" s="7"/>
      <c r="H3994" s="7"/>
      <c r="I3994" s="7"/>
      <c r="J3994" s="7"/>
      <c r="K3994" s="7"/>
      <c r="L3994" s="7"/>
      <c r="M3994" s="7"/>
      <c r="N3994" s="7"/>
      <c r="O3994" s="7"/>
      <c r="P3994" s="7"/>
      <c r="Q3994" s="7"/>
      <c r="R3994" s="7"/>
      <c r="S3994" s="7"/>
      <c r="T3994" s="7"/>
      <c r="U3994" s="7"/>
      <c r="V3994" s="7"/>
      <c r="W3994" s="7"/>
      <c r="X3994" s="7"/>
      <c r="Y3994" s="7"/>
    </row>
    <row r="3995" spans="1:25" ht="13" x14ac:dyDescent="0.15">
      <c r="A3995" s="7"/>
      <c r="B3995" s="7"/>
      <c r="C3995" s="7"/>
      <c r="D3995" s="8"/>
      <c r="E3995" s="7"/>
      <c r="F3995" s="7"/>
      <c r="G3995" s="7"/>
      <c r="H3995" s="7"/>
      <c r="I3995" s="7"/>
      <c r="J3995" s="7"/>
      <c r="K3995" s="7"/>
      <c r="L3995" s="7"/>
      <c r="M3995" s="7"/>
      <c r="N3995" s="7"/>
      <c r="O3995" s="7"/>
      <c r="P3995" s="7"/>
      <c r="Q3995" s="7"/>
      <c r="R3995" s="7"/>
      <c r="S3995" s="7"/>
      <c r="T3995" s="7"/>
      <c r="U3995" s="7"/>
      <c r="V3995" s="7"/>
      <c r="W3995" s="7"/>
      <c r="X3995" s="7"/>
      <c r="Y3995" s="7"/>
    </row>
    <row r="3996" spans="1:25" ht="13" x14ac:dyDescent="0.15">
      <c r="A3996" s="7"/>
      <c r="B3996" s="7"/>
      <c r="C3996" s="7"/>
      <c r="D3996" s="8"/>
      <c r="E3996" s="7"/>
      <c r="F3996" s="7"/>
      <c r="G3996" s="7"/>
      <c r="H3996" s="7"/>
      <c r="I3996" s="7"/>
      <c r="J3996" s="7"/>
      <c r="K3996" s="7"/>
      <c r="L3996" s="7"/>
      <c r="M3996" s="7"/>
      <c r="N3996" s="7"/>
      <c r="O3996" s="7"/>
      <c r="P3996" s="7"/>
      <c r="Q3996" s="7"/>
      <c r="R3996" s="7"/>
      <c r="S3996" s="7"/>
      <c r="T3996" s="7"/>
      <c r="U3996" s="7"/>
      <c r="V3996" s="7"/>
      <c r="W3996" s="7"/>
      <c r="X3996" s="7"/>
      <c r="Y3996" s="7"/>
    </row>
    <row r="3997" spans="1:25" ht="13" x14ac:dyDescent="0.15">
      <c r="A3997" s="7"/>
      <c r="B3997" s="7"/>
      <c r="C3997" s="7"/>
      <c r="D3997" s="8"/>
      <c r="E3997" s="7"/>
      <c r="F3997" s="7"/>
      <c r="G3997" s="7"/>
      <c r="H3997" s="7"/>
      <c r="I3997" s="7"/>
      <c r="J3997" s="7"/>
      <c r="K3997" s="7"/>
      <c r="L3997" s="7"/>
      <c r="M3997" s="7"/>
      <c r="N3997" s="7"/>
      <c r="O3997" s="7"/>
      <c r="P3997" s="7"/>
      <c r="Q3997" s="7"/>
      <c r="R3997" s="7"/>
      <c r="S3997" s="7"/>
      <c r="T3997" s="7"/>
      <c r="U3997" s="7"/>
      <c r="V3997" s="7"/>
      <c r="W3997" s="7"/>
      <c r="X3997" s="7"/>
      <c r="Y3997" s="7"/>
    </row>
    <row r="3998" spans="1:25" ht="13" x14ac:dyDescent="0.15">
      <c r="A3998" s="7"/>
      <c r="B3998" s="7"/>
      <c r="C3998" s="7"/>
      <c r="D3998" s="8"/>
      <c r="E3998" s="7"/>
      <c r="F3998" s="7"/>
      <c r="G3998" s="7"/>
      <c r="H3998" s="7"/>
      <c r="I3998" s="7"/>
      <c r="J3998" s="7"/>
      <c r="K3998" s="7"/>
      <c r="L3998" s="7"/>
      <c r="M3998" s="7"/>
      <c r="N3998" s="7"/>
      <c r="O3998" s="7"/>
      <c r="P3998" s="7"/>
      <c r="Q3998" s="7"/>
      <c r="R3998" s="7"/>
      <c r="S3998" s="7"/>
      <c r="T3998" s="7"/>
      <c r="U3998" s="7"/>
      <c r="V3998" s="7"/>
      <c r="W3998" s="7"/>
      <c r="X3998" s="7"/>
      <c r="Y3998" s="7"/>
    </row>
    <row r="3999" spans="1:25" ht="13" x14ac:dyDescent="0.15">
      <c r="A3999" s="7"/>
      <c r="B3999" s="7"/>
      <c r="C3999" s="7"/>
      <c r="D3999" s="8"/>
      <c r="E3999" s="7"/>
      <c r="F3999" s="7"/>
      <c r="G3999" s="7"/>
      <c r="H3999" s="7"/>
      <c r="I3999" s="7"/>
      <c r="J3999" s="7"/>
      <c r="K3999" s="7"/>
      <c r="L3999" s="7"/>
      <c r="M3999" s="7"/>
      <c r="N3999" s="7"/>
      <c r="O3999" s="7"/>
      <c r="P3999" s="7"/>
      <c r="Q3999" s="7"/>
      <c r="R3999" s="7"/>
      <c r="S3999" s="7"/>
      <c r="T3999" s="7"/>
      <c r="U3999" s="7"/>
      <c r="V3999" s="7"/>
      <c r="W3999" s="7"/>
      <c r="X3999" s="7"/>
      <c r="Y3999" s="7"/>
    </row>
    <row r="4000" spans="1:25" ht="13" x14ac:dyDescent="0.15">
      <c r="A4000" s="7"/>
      <c r="B4000" s="7"/>
      <c r="C4000" s="7"/>
      <c r="D4000" s="8"/>
      <c r="E4000" s="7"/>
      <c r="F4000" s="7"/>
      <c r="G4000" s="7"/>
      <c r="H4000" s="7"/>
      <c r="I4000" s="7"/>
      <c r="J4000" s="7"/>
      <c r="K4000" s="7"/>
      <c r="L4000" s="7"/>
      <c r="M4000" s="7"/>
      <c r="N4000" s="7"/>
      <c r="O4000" s="7"/>
      <c r="P4000" s="7"/>
      <c r="Q4000" s="7"/>
      <c r="R4000" s="7"/>
      <c r="S4000" s="7"/>
      <c r="T4000" s="7"/>
      <c r="U4000" s="7"/>
      <c r="V4000" s="7"/>
      <c r="W4000" s="7"/>
      <c r="X4000" s="7"/>
      <c r="Y4000" s="7"/>
    </row>
    <row r="4001" spans="1:25" ht="13" x14ac:dyDescent="0.15">
      <c r="A4001" s="7"/>
      <c r="B4001" s="7"/>
      <c r="C4001" s="7"/>
      <c r="D4001" s="8"/>
      <c r="E4001" s="7"/>
      <c r="F4001" s="7"/>
      <c r="G4001" s="7"/>
      <c r="H4001" s="7"/>
      <c r="I4001" s="7"/>
      <c r="J4001" s="7"/>
      <c r="K4001" s="7"/>
      <c r="L4001" s="7"/>
      <c r="M4001" s="7"/>
      <c r="N4001" s="7"/>
      <c r="O4001" s="7"/>
      <c r="P4001" s="7"/>
      <c r="Q4001" s="7"/>
      <c r="R4001" s="7"/>
      <c r="S4001" s="7"/>
      <c r="T4001" s="7"/>
      <c r="U4001" s="7"/>
      <c r="V4001" s="7"/>
      <c r="W4001" s="7"/>
      <c r="X4001" s="7"/>
      <c r="Y4001" s="7"/>
    </row>
    <row r="4002" spans="1:25" ht="13" x14ac:dyDescent="0.15">
      <c r="A4002" s="7"/>
      <c r="B4002" s="7"/>
      <c r="C4002" s="7"/>
      <c r="D4002" s="8"/>
      <c r="E4002" s="7"/>
      <c r="F4002" s="7"/>
      <c r="G4002" s="7"/>
      <c r="H4002" s="7"/>
      <c r="I4002" s="7"/>
      <c r="J4002" s="7"/>
      <c r="K4002" s="7"/>
      <c r="L4002" s="7"/>
      <c r="M4002" s="7"/>
      <c r="N4002" s="7"/>
      <c r="O4002" s="7"/>
      <c r="P4002" s="7"/>
      <c r="Q4002" s="7"/>
      <c r="R4002" s="7"/>
      <c r="S4002" s="7"/>
      <c r="T4002" s="7"/>
      <c r="U4002" s="7"/>
      <c r="V4002" s="7"/>
      <c r="W4002" s="7"/>
      <c r="X4002" s="7"/>
      <c r="Y4002" s="7"/>
    </row>
    <row r="4003" spans="1:25" ht="13" x14ac:dyDescent="0.15">
      <c r="A4003" s="7"/>
      <c r="B4003" s="7"/>
      <c r="C4003" s="7"/>
      <c r="D4003" s="8"/>
      <c r="E4003" s="7"/>
      <c r="F4003" s="7"/>
      <c r="G4003" s="7"/>
      <c r="H4003" s="7"/>
      <c r="I4003" s="7"/>
      <c r="J4003" s="7"/>
      <c r="K4003" s="7"/>
      <c r="L4003" s="7"/>
      <c r="M4003" s="7"/>
      <c r="N4003" s="7"/>
      <c r="O4003" s="7"/>
      <c r="P4003" s="7"/>
      <c r="Q4003" s="7"/>
      <c r="R4003" s="7"/>
      <c r="S4003" s="7"/>
      <c r="T4003" s="7"/>
      <c r="U4003" s="7"/>
      <c r="V4003" s="7"/>
      <c r="W4003" s="7"/>
      <c r="X4003" s="7"/>
      <c r="Y4003" s="7"/>
    </row>
    <row r="4004" spans="1:25" ht="13" x14ac:dyDescent="0.15">
      <c r="A4004" s="7"/>
      <c r="B4004" s="7"/>
      <c r="C4004" s="7"/>
      <c r="D4004" s="8"/>
      <c r="E4004" s="7"/>
      <c r="F4004" s="7"/>
      <c r="G4004" s="7"/>
      <c r="H4004" s="7"/>
      <c r="I4004" s="7"/>
      <c r="J4004" s="7"/>
      <c r="K4004" s="7"/>
      <c r="L4004" s="7"/>
      <c r="M4004" s="7"/>
      <c r="N4004" s="7"/>
      <c r="O4004" s="7"/>
      <c r="P4004" s="7"/>
      <c r="Q4004" s="7"/>
      <c r="R4004" s="7"/>
      <c r="S4004" s="7"/>
      <c r="T4004" s="7"/>
      <c r="U4004" s="7"/>
      <c r="V4004" s="7"/>
      <c r="W4004" s="7"/>
      <c r="X4004" s="7"/>
      <c r="Y4004" s="7"/>
    </row>
    <row r="4005" spans="1:25" ht="13" x14ac:dyDescent="0.15">
      <c r="A4005" s="7"/>
      <c r="B4005" s="7"/>
      <c r="C4005" s="7"/>
      <c r="D4005" s="8"/>
      <c r="E4005" s="7"/>
      <c r="F4005" s="7"/>
      <c r="G4005" s="7"/>
      <c r="H4005" s="7"/>
      <c r="I4005" s="7"/>
      <c r="J4005" s="7"/>
      <c r="K4005" s="7"/>
      <c r="L4005" s="7"/>
      <c r="M4005" s="7"/>
      <c r="N4005" s="7"/>
      <c r="O4005" s="7"/>
      <c r="P4005" s="7"/>
      <c r="Q4005" s="7"/>
      <c r="R4005" s="7"/>
      <c r="S4005" s="7"/>
      <c r="T4005" s="7"/>
      <c r="U4005" s="7"/>
      <c r="V4005" s="7"/>
      <c r="W4005" s="7"/>
      <c r="X4005" s="7"/>
      <c r="Y4005" s="7"/>
    </row>
    <row r="4006" spans="1:25" ht="13" x14ac:dyDescent="0.15">
      <c r="A4006" s="7"/>
      <c r="B4006" s="7"/>
      <c r="C4006" s="7"/>
      <c r="D4006" s="8"/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7"/>
      <c r="P4006" s="7"/>
      <c r="Q4006" s="7"/>
      <c r="R4006" s="7"/>
      <c r="S4006" s="7"/>
      <c r="T4006" s="7"/>
      <c r="U4006" s="7"/>
      <c r="V4006" s="7"/>
      <c r="W4006" s="7"/>
      <c r="X4006" s="7"/>
      <c r="Y4006" s="7"/>
    </row>
    <row r="4007" spans="1:25" ht="13" x14ac:dyDescent="0.15">
      <c r="A4007" s="7"/>
      <c r="B4007" s="7"/>
      <c r="C4007" s="7"/>
      <c r="D4007" s="8"/>
      <c r="E4007" s="7"/>
      <c r="F4007" s="7"/>
      <c r="G4007" s="7"/>
      <c r="H4007" s="7"/>
      <c r="I4007" s="7"/>
      <c r="J4007" s="7"/>
      <c r="K4007" s="7"/>
      <c r="L4007" s="7"/>
      <c r="M4007" s="7"/>
      <c r="N4007" s="7"/>
      <c r="O4007" s="7"/>
      <c r="P4007" s="7"/>
      <c r="Q4007" s="7"/>
      <c r="R4007" s="7"/>
      <c r="S4007" s="7"/>
      <c r="T4007" s="7"/>
      <c r="U4007" s="7"/>
      <c r="V4007" s="7"/>
      <c r="W4007" s="7"/>
      <c r="X4007" s="7"/>
      <c r="Y4007" s="7"/>
    </row>
    <row r="4008" spans="1:25" ht="13" x14ac:dyDescent="0.15">
      <c r="A4008" s="7"/>
      <c r="B4008" s="7"/>
      <c r="C4008" s="7"/>
      <c r="D4008" s="8"/>
      <c r="E4008" s="7"/>
      <c r="F4008" s="7"/>
      <c r="G4008" s="7"/>
      <c r="H4008" s="7"/>
      <c r="I4008" s="7"/>
      <c r="J4008" s="7"/>
      <c r="K4008" s="7"/>
      <c r="L4008" s="7"/>
      <c r="M4008" s="7"/>
      <c r="N4008" s="7"/>
      <c r="O4008" s="7"/>
      <c r="P4008" s="7"/>
      <c r="Q4008" s="7"/>
      <c r="R4008" s="7"/>
      <c r="S4008" s="7"/>
      <c r="T4008" s="7"/>
      <c r="U4008" s="7"/>
      <c r="V4008" s="7"/>
      <c r="W4008" s="7"/>
      <c r="X4008" s="7"/>
      <c r="Y4008" s="7"/>
    </row>
    <row r="4009" spans="1:25" ht="13" x14ac:dyDescent="0.15">
      <c r="A4009" s="7"/>
      <c r="B4009" s="7"/>
      <c r="C4009" s="7"/>
      <c r="D4009" s="8"/>
      <c r="E4009" s="7"/>
      <c r="F4009" s="7"/>
      <c r="G4009" s="7"/>
      <c r="H4009" s="7"/>
      <c r="I4009" s="7"/>
      <c r="J4009" s="7"/>
      <c r="K4009" s="7"/>
      <c r="L4009" s="7"/>
      <c r="M4009" s="7"/>
      <c r="N4009" s="7"/>
      <c r="O4009" s="7"/>
      <c r="P4009" s="7"/>
      <c r="Q4009" s="7"/>
      <c r="R4009" s="7"/>
      <c r="S4009" s="7"/>
      <c r="T4009" s="7"/>
      <c r="U4009" s="7"/>
      <c r="V4009" s="7"/>
      <c r="W4009" s="7"/>
      <c r="X4009" s="7"/>
      <c r="Y4009" s="7"/>
    </row>
    <row r="4010" spans="1:25" ht="13" x14ac:dyDescent="0.15">
      <c r="A4010" s="7"/>
      <c r="B4010" s="7"/>
      <c r="C4010" s="7"/>
      <c r="D4010" s="8"/>
      <c r="E4010" s="7"/>
      <c r="F4010" s="7"/>
      <c r="G4010" s="7"/>
      <c r="H4010" s="7"/>
      <c r="I4010" s="7"/>
      <c r="J4010" s="7"/>
      <c r="K4010" s="7"/>
      <c r="L4010" s="7"/>
      <c r="M4010" s="7"/>
      <c r="N4010" s="7"/>
      <c r="O4010" s="7"/>
      <c r="P4010" s="7"/>
      <c r="Q4010" s="7"/>
      <c r="R4010" s="7"/>
      <c r="S4010" s="7"/>
      <c r="T4010" s="7"/>
      <c r="U4010" s="7"/>
      <c r="V4010" s="7"/>
      <c r="W4010" s="7"/>
      <c r="X4010" s="7"/>
      <c r="Y4010" s="7"/>
    </row>
    <row r="4011" spans="1:25" ht="13" x14ac:dyDescent="0.15">
      <c r="A4011" s="7"/>
      <c r="B4011" s="7"/>
      <c r="C4011" s="7"/>
      <c r="D4011" s="8"/>
      <c r="E4011" s="7"/>
      <c r="F4011" s="7"/>
      <c r="G4011" s="7"/>
      <c r="H4011" s="7"/>
      <c r="I4011" s="7"/>
      <c r="J4011" s="7"/>
      <c r="K4011" s="7"/>
      <c r="L4011" s="7"/>
      <c r="M4011" s="7"/>
      <c r="N4011" s="7"/>
      <c r="O4011" s="7"/>
      <c r="P4011" s="7"/>
      <c r="Q4011" s="7"/>
      <c r="R4011" s="7"/>
      <c r="S4011" s="7"/>
      <c r="T4011" s="7"/>
      <c r="U4011" s="7"/>
      <c r="V4011" s="7"/>
      <c r="W4011" s="7"/>
      <c r="X4011" s="7"/>
      <c r="Y4011" s="7"/>
    </row>
    <row r="4012" spans="1:25" ht="13" x14ac:dyDescent="0.15">
      <c r="A4012" s="7"/>
      <c r="B4012" s="7"/>
      <c r="C4012" s="7"/>
      <c r="D4012" s="8"/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7"/>
      <c r="P4012" s="7"/>
      <c r="Q4012" s="7"/>
      <c r="R4012" s="7"/>
      <c r="S4012" s="7"/>
      <c r="T4012" s="7"/>
      <c r="U4012" s="7"/>
      <c r="V4012" s="7"/>
      <c r="W4012" s="7"/>
      <c r="X4012" s="7"/>
      <c r="Y4012" s="7"/>
    </row>
    <row r="4013" spans="1:25" ht="13" x14ac:dyDescent="0.15">
      <c r="A4013" s="7"/>
      <c r="B4013" s="7"/>
      <c r="C4013" s="7"/>
      <c r="D4013" s="8"/>
      <c r="E4013" s="7"/>
      <c r="F4013" s="7"/>
      <c r="G4013" s="7"/>
      <c r="H4013" s="7"/>
      <c r="I4013" s="7"/>
      <c r="J4013" s="7"/>
      <c r="K4013" s="7"/>
      <c r="L4013" s="7"/>
      <c r="M4013" s="7"/>
      <c r="N4013" s="7"/>
      <c r="O4013" s="7"/>
      <c r="P4013" s="7"/>
      <c r="Q4013" s="7"/>
      <c r="R4013" s="7"/>
      <c r="S4013" s="7"/>
      <c r="T4013" s="7"/>
      <c r="U4013" s="7"/>
      <c r="V4013" s="7"/>
      <c r="W4013" s="7"/>
      <c r="X4013" s="7"/>
      <c r="Y4013" s="7"/>
    </row>
    <row r="4014" spans="1:25" ht="13" x14ac:dyDescent="0.15">
      <c r="A4014" s="7"/>
      <c r="B4014" s="7"/>
      <c r="C4014" s="7"/>
      <c r="D4014" s="8"/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7"/>
      <c r="P4014" s="7"/>
      <c r="Q4014" s="7"/>
      <c r="R4014" s="7"/>
      <c r="S4014" s="7"/>
      <c r="T4014" s="7"/>
      <c r="U4014" s="7"/>
      <c r="V4014" s="7"/>
      <c r="W4014" s="7"/>
      <c r="X4014" s="7"/>
      <c r="Y4014" s="7"/>
    </row>
    <row r="4015" spans="1:25" ht="13" x14ac:dyDescent="0.15">
      <c r="A4015" s="7"/>
      <c r="B4015" s="7"/>
      <c r="C4015" s="7"/>
      <c r="D4015" s="8"/>
      <c r="E4015" s="7"/>
      <c r="F4015" s="7"/>
      <c r="G4015" s="7"/>
      <c r="H4015" s="7"/>
      <c r="I4015" s="7"/>
      <c r="J4015" s="7"/>
      <c r="K4015" s="7"/>
      <c r="L4015" s="7"/>
      <c r="M4015" s="7"/>
      <c r="N4015" s="7"/>
      <c r="O4015" s="7"/>
      <c r="P4015" s="7"/>
      <c r="Q4015" s="7"/>
      <c r="R4015" s="7"/>
      <c r="S4015" s="7"/>
      <c r="T4015" s="7"/>
      <c r="U4015" s="7"/>
      <c r="V4015" s="7"/>
      <c r="W4015" s="7"/>
      <c r="X4015" s="7"/>
      <c r="Y4015" s="7"/>
    </row>
    <row r="4016" spans="1:25" ht="13" x14ac:dyDescent="0.15">
      <c r="A4016" s="7"/>
      <c r="B4016" s="7"/>
      <c r="C4016" s="7"/>
      <c r="D4016" s="8"/>
      <c r="E4016" s="7"/>
      <c r="F4016" s="7"/>
      <c r="G4016" s="7"/>
      <c r="H4016" s="7"/>
      <c r="I4016" s="7"/>
      <c r="J4016" s="7"/>
      <c r="K4016" s="7"/>
      <c r="L4016" s="7"/>
      <c r="M4016" s="7"/>
      <c r="N4016" s="7"/>
      <c r="O4016" s="7"/>
      <c r="P4016" s="7"/>
      <c r="Q4016" s="7"/>
      <c r="R4016" s="7"/>
      <c r="S4016" s="7"/>
      <c r="T4016" s="7"/>
      <c r="U4016" s="7"/>
      <c r="V4016" s="7"/>
      <c r="W4016" s="7"/>
      <c r="X4016" s="7"/>
      <c r="Y4016" s="7"/>
    </row>
    <row r="4017" spans="1:25" ht="13" x14ac:dyDescent="0.15">
      <c r="A4017" s="7"/>
      <c r="B4017" s="7"/>
      <c r="C4017" s="7"/>
      <c r="D4017" s="8"/>
      <c r="E4017" s="7"/>
      <c r="F4017" s="7"/>
      <c r="G4017" s="7"/>
      <c r="H4017" s="7"/>
      <c r="I4017" s="7"/>
      <c r="J4017" s="7"/>
      <c r="K4017" s="7"/>
      <c r="L4017" s="7"/>
      <c r="M4017" s="7"/>
      <c r="N4017" s="7"/>
      <c r="O4017" s="7"/>
      <c r="P4017" s="7"/>
      <c r="Q4017" s="7"/>
      <c r="R4017" s="7"/>
      <c r="S4017" s="7"/>
      <c r="T4017" s="7"/>
      <c r="U4017" s="7"/>
      <c r="V4017" s="7"/>
      <c r="W4017" s="7"/>
      <c r="X4017" s="7"/>
      <c r="Y4017" s="7"/>
    </row>
    <row r="4018" spans="1:25" ht="13" x14ac:dyDescent="0.15">
      <c r="A4018" s="7"/>
      <c r="B4018" s="7"/>
      <c r="C4018" s="7"/>
      <c r="D4018" s="8"/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7"/>
      <c r="P4018" s="7"/>
      <c r="Q4018" s="7"/>
      <c r="R4018" s="7"/>
      <c r="S4018" s="7"/>
      <c r="T4018" s="7"/>
      <c r="U4018" s="7"/>
      <c r="V4018" s="7"/>
      <c r="W4018" s="7"/>
      <c r="X4018" s="7"/>
      <c r="Y4018" s="7"/>
    </row>
    <row r="4019" spans="1:25" ht="13" x14ac:dyDescent="0.15">
      <c r="A4019" s="7"/>
      <c r="B4019" s="7"/>
      <c r="C4019" s="7"/>
      <c r="D4019" s="8"/>
      <c r="E4019" s="7"/>
      <c r="F4019" s="7"/>
      <c r="G4019" s="7"/>
      <c r="H4019" s="7"/>
      <c r="I4019" s="7"/>
      <c r="J4019" s="7"/>
      <c r="K4019" s="7"/>
      <c r="L4019" s="7"/>
      <c r="M4019" s="7"/>
      <c r="N4019" s="7"/>
      <c r="O4019" s="7"/>
      <c r="P4019" s="7"/>
      <c r="Q4019" s="7"/>
      <c r="R4019" s="7"/>
      <c r="S4019" s="7"/>
      <c r="T4019" s="7"/>
      <c r="U4019" s="7"/>
      <c r="V4019" s="7"/>
      <c r="W4019" s="7"/>
      <c r="X4019" s="7"/>
      <c r="Y4019" s="7"/>
    </row>
    <row r="4020" spans="1:25" ht="13" x14ac:dyDescent="0.15">
      <c r="A4020" s="7"/>
      <c r="B4020" s="7"/>
      <c r="C4020" s="7"/>
      <c r="D4020" s="8"/>
      <c r="E4020" s="7"/>
      <c r="F4020" s="7"/>
      <c r="G4020" s="7"/>
      <c r="H4020" s="7"/>
      <c r="I4020" s="7"/>
      <c r="J4020" s="7"/>
      <c r="K4020" s="7"/>
      <c r="L4020" s="7"/>
      <c r="M4020" s="7"/>
      <c r="N4020" s="7"/>
      <c r="O4020" s="7"/>
      <c r="P4020" s="7"/>
      <c r="Q4020" s="7"/>
      <c r="R4020" s="7"/>
      <c r="S4020" s="7"/>
      <c r="T4020" s="7"/>
      <c r="U4020" s="7"/>
      <c r="V4020" s="7"/>
      <c r="W4020" s="7"/>
      <c r="X4020" s="7"/>
      <c r="Y4020" s="7"/>
    </row>
    <row r="4021" spans="1:25" ht="13" x14ac:dyDescent="0.15">
      <c r="A4021" s="7"/>
      <c r="B4021" s="7"/>
      <c r="C4021" s="7"/>
      <c r="D4021" s="8"/>
      <c r="E4021" s="7"/>
      <c r="F4021" s="7"/>
      <c r="G4021" s="7"/>
      <c r="H4021" s="7"/>
      <c r="I4021" s="7"/>
      <c r="J4021" s="7"/>
      <c r="K4021" s="7"/>
      <c r="L4021" s="7"/>
      <c r="M4021" s="7"/>
      <c r="N4021" s="7"/>
      <c r="O4021" s="7"/>
      <c r="P4021" s="7"/>
      <c r="Q4021" s="7"/>
      <c r="R4021" s="7"/>
      <c r="S4021" s="7"/>
      <c r="T4021" s="7"/>
      <c r="U4021" s="7"/>
      <c r="V4021" s="7"/>
      <c r="W4021" s="7"/>
      <c r="X4021" s="7"/>
      <c r="Y4021" s="7"/>
    </row>
    <row r="4022" spans="1:25" ht="13" x14ac:dyDescent="0.15">
      <c r="A4022" s="7"/>
      <c r="B4022" s="7"/>
      <c r="C4022" s="7"/>
      <c r="D4022" s="8"/>
      <c r="E4022" s="7"/>
      <c r="F4022" s="7"/>
      <c r="G4022" s="7"/>
      <c r="H4022" s="7"/>
      <c r="I4022" s="7"/>
      <c r="J4022" s="7"/>
      <c r="K4022" s="7"/>
      <c r="L4022" s="7"/>
      <c r="M4022" s="7"/>
      <c r="N4022" s="7"/>
      <c r="O4022" s="7"/>
      <c r="P4022" s="7"/>
      <c r="Q4022" s="7"/>
      <c r="R4022" s="7"/>
      <c r="S4022" s="7"/>
      <c r="T4022" s="7"/>
      <c r="U4022" s="7"/>
      <c r="V4022" s="7"/>
      <c r="W4022" s="7"/>
      <c r="X4022" s="7"/>
      <c r="Y4022" s="7"/>
    </row>
    <row r="4023" spans="1:25" ht="13" x14ac:dyDescent="0.15">
      <c r="A4023" s="7"/>
      <c r="B4023" s="7"/>
      <c r="C4023" s="7"/>
      <c r="D4023" s="8"/>
      <c r="E4023" s="7"/>
      <c r="F4023" s="7"/>
      <c r="G4023" s="7"/>
      <c r="H4023" s="7"/>
      <c r="I4023" s="7"/>
      <c r="J4023" s="7"/>
      <c r="K4023" s="7"/>
      <c r="L4023" s="7"/>
      <c r="M4023" s="7"/>
      <c r="N4023" s="7"/>
      <c r="O4023" s="7"/>
      <c r="P4023" s="7"/>
      <c r="Q4023" s="7"/>
      <c r="R4023" s="7"/>
      <c r="S4023" s="7"/>
      <c r="T4023" s="7"/>
      <c r="U4023" s="7"/>
      <c r="V4023" s="7"/>
      <c r="W4023" s="7"/>
      <c r="X4023" s="7"/>
      <c r="Y4023" s="7"/>
    </row>
    <row r="4024" spans="1:25" ht="13" x14ac:dyDescent="0.15">
      <c r="A4024" s="7"/>
      <c r="B4024" s="7"/>
      <c r="C4024" s="7"/>
      <c r="D4024" s="8"/>
      <c r="E4024" s="7"/>
      <c r="F4024" s="7"/>
      <c r="G4024" s="7"/>
      <c r="H4024" s="7"/>
      <c r="I4024" s="7"/>
      <c r="J4024" s="7"/>
      <c r="K4024" s="7"/>
      <c r="L4024" s="7"/>
      <c r="M4024" s="7"/>
      <c r="N4024" s="7"/>
      <c r="O4024" s="7"/>
      <c r="P4024" s="7"/>
      <c r="Q4024" s="7"/>
      <c r="R4024" s="7"/>
      <c r="S4024" s="7"/>
      <c r="T4024" s="7"/>
      <c r="U4024" s="7"/>
      <c r="V4024" s="7"/>
      <c r="W4024" s="7"/>
      <c r="X4024" s="7"/>
      <c r="Y4024" s="7"/>
    </row>
    <row r="4025" spans="1:25" ht="13" x14ac:dyDescent="0.15">
      <c r="A4025" s="7"/>
      <c r="B4025" s="7"/>
      <c r="C4025" s="7"/>
      <c r="D4025" s="8"/>
      <c r="E4025" s="7"/>
      <c r="F4025" s="7"/>
      <c r="G4025" s="7"/>
      <c r="H4025" s="7"/>
      <c r="I4025" s="7"/>
      <c r="J4025" s="7"/>
      <c r="K4025" s="7"/>
      <c r="L4025" s="7"/>
      <c r="M4025" s="7"/>
      <c r="N4025" s="7"/>
      <c r="O4025" s="7"/>
      <c r="P4025" s="7"/>
      <c r="Q4025" s="7"/>
      <c r="R4025" s="7"/>
      <c r="S4025" s="7"/>
      <c r="T4025" s="7"/>
      <c r="U4025" s="7"/>
      <c r="V4025" s="7"/>
      <c r="W4025" s="7"/>
      <c r="X4025" s="7"/>
      <c r="Y4025" s="7"/>
    </row>
    <row r="4026" spans="1:25" ht="13" x14ac:dyDescent="0.15">
      <c r="A4026" s="7"/>
      <c r="B4026" s="7"/>
      <c r="C4026" s="7"/>
      <c r="D4026" s="8"/>
      <c r="E4026" s="7"/>
      <c r="F4026" s="7"/>
      <c r="G4026" s="7"/>
      <c r="H4026" s="7"/>
      <c r="I4026" s="7"/>
      <c r="J4026" s="7"/>
      <c r="K4026" s="7"/>
      <c r="L4026" s="7"/>
      <c r="M4026" s="7"/>
      <c r="N4026" s="7"/>
      <c r="O4026" s="7"/>
      <c r="P4026" s="7"/>
      <c r="Q4026" s="7"/>
      <c r="R4026" s="7"/>
      <c r="S4026" s="7"/>
      <c r="T4026" s="7"/>
      <c r="U4026" s="7"/>
      <c r="V4026" s="7"/>
      <c r="W4026" s="7"/>
      <c r="X4026" s="7"/>
      <c r="Y4026" s="7"/>
    </row>
    <row r="4027" spans="1:25" ht="13" x14ac:dyDescent="0.15">
      <c r="A4027" s="7"/>
      <c r="B4027" s="7"/>
      <c r="C4027" s="7"/>
      <c r="D4027" s="8"/>
      <c r="E4027" s="7"/>
      <c r="F4027" s="7"/>
      <c r="G4027" s="7"/>
      <c r="H4027" s="7"/>
      <c r="I4027" s="7"/>
      <c r="J4027" s="7"/>
      <c r="K4027" s="7"/>
      <c r="L4027" s="7"/>
      <c r="M4027" s="7"/>
      <c r="N4027" s="7"/>
      <c r="O4027" s="7"/>
      <c r="P4027" s="7"/>
      <c r="Q4027" s="7"/>
      <c r="R4027" s="7"/>
      <c r="S4027" s="7"/>
      <c r="T4027" s="7"/>
      <c r="U4027" s="7"/>
      <c r="V4027" s="7"/>
      <c r="W4027" s="7"/>
      <c r="X4027" s="7"/>
      <c r="Y4027" s="7"/>
    </row>
    <row r="4028" spans="1:25" ht="13" x14ac:dyDescent="0.15">
      <c r="A4028" s="7"/>
      <c r="B4028" s="7"/>
      <c r="C4028" s="7"/>
      <c r="D4028" s="8"/>
      <c r="E4028" s="7"/>
      <c r="F4028" s="7"/>
      <c r="G4028" s="7"/>
      <c r="H4028" s="7"/>
      <c r="I4028" s="7"/>
      <c r="J4028" s="7"/>
      <c r="K4028" s="7"/>
      <c r="L4028" s="7"/>
      <c r="M4028" s="7"/>
      <c r="N4028" s="7"/>
      <c r="O4028" s="7"/>
      <c r="P4028" s="7"/>
      <c r="Q4028" s="7"/>
      <c r="R4028" s="7"/>
      <c r="S4028" s="7"/>
      <c r="T4028" s="7"/>
      <c r="U4028" s="7"/>
      <c r="V4028" s="7"/>
      <c r="W4028" s="7"/>
      <c r="X4028" s="7"/>
      <c r="Y4028" s="7"/>
    </row>
    <row r="4029" spans="1:25" ht="13" x14ac:dyDescent="0.15">
      <c r="A4029" s="7"/>
      <c r="B4029" s="7"/>
      <c r="C4029" s="7"/>
      <c r="D4029" s="8"/>
      <c r="E4029" s="7"/>
      <c r="F4029" s="7"/>
      <c r="G4029" s="7"/>
      <c r="H4029" s="7"/>
      <c r="I4029" s="7"/>
      <c r="J4029" s="7"/>
      <c r="K4029" s="7"/>
      <c r="L4029" s="7"/>
      <c r="M4029" s="7"/>
      <c r="N4029" s="7"/>
      <c r="O4029" s="7"/>
      <c r="P4029" s="7"/>
      <c r="Q4029" s="7"/>
      <c r="R4029" s="7"/>
      <c r="S4029" s="7"/>
      <c r="T4029" s="7"/>
      <c r="U4029" s="7"/>
      <c r="V4029" s="7"/>
      <c r="W4029" s="7"/>
      <c r="X4029" s="7"/>
      <c r="Y4029" s="7"/>
    </row>
    <row r="4030" spans="1:25" ht="13" x14ac:dyDescent="0.15">
      <c r="A4030" s="7"/>
      <c r="B4030" s="7"/>
      <c r="C4030" s="7"/>
      <c r="D4030" s="8"/>
      <c r="E4030" s="7"/>
      <c r="F4030" s="7"/>
      <c r="G4030" s="7"/>
      <c r="H4030" s="7"/>
      <c r="I4030" s="7"/>
      <c r="J4030" s="7"/>
      <c r="K4030" s="7"/>
      <c r="L4030" s="7"/>
      <c r="M4030" s="7"/>
      <c r="N4030" s="7"/>
      <c r="O4030" s="7"/>
      <c r="P4030" s="7"/>
      <c r="Q4030" s="7"/>
      <c r="R4030" s="7"/>
      <c r="S4030" s="7"/>
      <c r="T4030" s="7"/>
      <c r="U4030" s="7"/>
      <c r="V4030" s="7"/>
      <c r="W4030" s="7"/>
      <c r="X4030" s="7"/>
      <c r="Y4030" s="7"/>
    </row>
    <row r="4031" spans="1:25" ht="13" x14ac:dyDescent="0.15">
      <c r="A4031" s="7"/>
      <c r="B4031" s="7"/>
      <c r="C4031" s="7"/>
      <c r="D4031" s="8"/>
      <c r="E4031" s="7"/>
      <c r="F4031" s="7"/>
      <c r="G4031" s="7"/>
      <c r="H4031" s="7"/>
      <c r="I4031" s="7"/>
      <c r="J4031" s="7"/>
      <c r="K4031" s="7"/>
      <c r="L4031" s="7"/>
      <c r="M4031" s="7"/>
      <c r="N4031" s="7"/>
      <c r="O4031" s="7"/>
      <c r="P4031" s="7"/>
      <c r="Q4031" s="7"/>
      <c r="R4031" s="7"/>
      <c r="S4031" s="7"/>
      <c r="T4031" s="7"/>
      <c r="U4031" s="7"/>
      <c r="V4031" s="7"/>
      <c r="W4031" s="7"/>
      <c r="X4031" s="7"/>
      <c r="Y4031" s="7"/>
    </row>
    <row r="4032" spans="1:25" ht="13" x14ac:dyDescent="0.15">
      <c r="A4032" s="7"/>
      <c r="B4032" s="7"/>
      <c r="C4032" s="7"/>
      <c r="D4032" s="8"/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7"/>
      <c r="P4032" s="7"/>
      <c r="Q4032" s="7"/>
      <c r="R4032" s="7"/>
      <c r="S4032" s="7"/>
      <c r="T4032" s="7"/>
      <c r="U4032" s="7"/>
      <c r="V4032" s="7"/>
      <c r="W4032" s="7"/>
      <c r="X4032" s="7"/>
      <c r="Y4032" s="7"/>
    </row>
    <row r="4033" spans="1:25" ht="13" x14ac:dyDescent="0.15">
      <c r="A4033" s="7"/>
      <c r="B4033" s="7"/>
      <c r="C4033" s="7"/>
      <c r="D4033" s="8"/>
      <c r="E4033" s="7"/>
      <c r="F4033" s="7"/>
      <c r="G4033" s="7"/>
      <c r="H4033" s="7"/>
      <c r="I4033" s="7"/>
      <c r="J4033" s="7"/>
      <c r="K4033" s="7"/>
      <c r="L4033" s="7"/>
      <c r="M4033" s="7"/>
      <c r="N4033" s="7"/>
      <c r="O4033" s="7"/>
      <c r="P4033" s="7"/>
      <c r="Q4033" s="7"/>
      <c r="R4033" s="7"/>
      <c r="S4033" s="7"/>
      <c r="T4033" s="7"/>
      <c r="U4033" s="7"/>
      <c r="V4033" s="7"/>
      <c r="W4033" s="7"/>
      <c r="X4033" s="7"/>
      <c r="Y4033" s="7"/>
    </row>
    <row r="4034" spans="1:25" ht="13" x14ac:dyDescent="0.15">
      <c r="A4034" s="7"/>
      <c r="B4034" s="7"/>
      <c r="C4034" s="7"/>
      <c r="D4034" s="8"/>
      <c r="E4034" s="7"/>
      <c r="F4034" s="7"/>
      <c r="G4034" s="7"/>
      <c r="H4034" s="7"/>
      <c r="I4034" s="7"/>
      <c r="J4034" s="7"/>
      <c r="K4034" s="7"/>
      <c r="L4034" s="7"/>
      <c r="M4034" s="7"/>
      <c r="N4034" s="7"/>
      <c r="O4034" s="7"/>
      <c r="P4034" s="7"/>
      <c r="Q4034" s="7"/>
      <c r="R4034" s="7"/>
      <c r="S4034" s="7"/>
      <c r="T4034" s="7"/>
      <c r="U4034" s="7"/>
      <c r="V4034" s="7"/>
      <c r="W4034" s="7"/>
      <c r="X4034" s="7"/>
      <c r="Y4034" s="7"/>
    </row>
    <row r="4035" spans="1:25" ht="13" x14ac:dyDescent="0.15">
      <c r="A4035" s="7"/>
      <c r="B4035" s="7"/>
      <c r="C4035" s="7"/>
      <c r="D4035" s="8"/>
      <c r="E4035" s="7"/>
      <c r="F4035" s="7"/>
      <c r="G4035" s="7"/>
      <c r="H4035" s="7"/>
      <c r="I4035" s="7"/>
      <c r="J4035" s="7"/>
      <c r="K4035" s="7"/>
      <c r="L4035" s="7"/>
      <c r="M4035" s="7"/>
      <c r="N4035" s="7"/>
      <c r="O4035" s="7"/>
      <c r="P4035" s="7"/>
      <c r="Q4035" s="7"/>
      <c r="R4035" s="7"/>
      <c r="S4035" s="7"/>
      <c r="T4035" s="7"/>
      <c r="U4035" s="7"/>
      <c r="V4035" s="7"/>
      <c r="W4035" s="7"/>
      <c r="X4035" s="7"/>
      <c r="Y4035" s="7"/>
    </row>
    <row r="4036" spans="1:25" ht="13" x14ac:dyDescent="0.15">
      <c r="A4036" s="7"/>
      <c r="B4036" s="7"/>
      <c r="C4036" s="7"/>
      <c r="D4036" s="8"/>
      <c r="E4036" s="7"/>
      <c r="F4036" s="7"/>
      <c r="G4036" s="7"/>
      <c r="H4036" s="7"/>
      <c r="I4036" s="7"/>
      <c r="J4036" s="7"/>
      <c r="K4036" s="7"/>
      <c r="L4036" s="7"/>
      <c r="M4036" s="7"/>
      <c r="N4036" s="7"/>
      <c r="O4036" s="7"/>
      <c r="P4036" s="7"/>
      <c r="Q4036" s="7"/>
      <c r="R4036" s="7"/>
      <c r="S4036" s="7"/>
      <c r="T4036" s="7"/>
      <c r="U4036" s="7"/>
      <c r="V4036" s="7"/>
      <c r="W4036" s="7"/>
      <c r="X4036" s="7"/>
      <c r="Y4036" s="7"/>
    </row>
    <row r="4037" spans="1:25" ht="13" x14ac:dyDescent="0.15">
      <c r="A4037" s="7"/>
      <c r="B4037" s="7"/>
      <c r="C4037" s="7"/>
      <c r="D4037" s="8"/>
      <c r="E4037" s="7"/>
      <c r="F4037" s="7"/>
      <c r="G4037" s="7"/>
      <c r="H4037" s="7"/>
      <c r="I4037" s="7"/>
      <c r="J4037" s="7"/>
      <c r="K4037" s="7"/>
      <c r="L4037" s="7"/>
      <c r="M4037" s="7"/>
      <c r="N4037" s="7"/>
      <c r="O4037" s="7"/>
      <c r="P4037" s="7"/>
      <c r="Q4037" s="7"/>
      <c r="R4037" s="7"/>
      <c r="S4037" s="7"/>
      <c r="T4037" s="7"/>
      <c r="U4037" s="7"/>
      <c r="V4037" s="7"/>
      <c r="W4037" s="7"/>
      <c r="X4037" s="7"/>
      <c r="Y4037" s="7"/>
    </row>
    <row r="4038" spans="1:25" ht="13" x14ac:dyDescent="0.15">
      <c r="A4038" s="7"/>
      <c r="B4038" s="7"/>
      <c r="C4038" s="7"/>
      <c r="D4038" s="8"/>
      <c r="E4038" s="7"/>
      <c r="F4038" s="7"/>
      <c r="G4038" s="7"/>
      <c r="H4038" s="7"/>
      <c r="I4038" s="7"/>
      <c r="J4038" s="7"/>
      <c r="K4038" s="7"/>
      <c r="L4038" s="7"/>
      <c r="M4038" s="7"/>
      <c r="N4038" s="7"/>
      <c r="O4038" s="7"/>
      <c r="P4038" s="7"/>
      <c r="Q4038" s="7"/>
      <c r="R4038" s="7"/>
      <c r="S4038" s="7"/>
      <c r="T4038" s="7"/>
      <c r="U4038" s="7"/>
      <c r="V4038" s="7"/>
      <c r="W4038" s="7"/>
      <c r="X4038" s="7"/>
      <c r="Y4038" s="7"/>
    </row>
    <row r="4039" spans="1:25" ht="13" x14ac:dyDescent="0.15">
      <c r="A4039" s="7"/>
      <c r="B4039" s="7"/>
      <c r="C4039" s="7"/>
      <c r="D4039" s="8"/>
      <c r="E4039" s="7"/>
      <c r="F4039" s="7"/>
      <c r="G4039" s="7"/>
      <c r="H4039" s="7"/>
      <c r="I4039" s="7"/>
      <c r="J4039" s="7"/>
      <c r="K4039" s="7"/>
      <c r="L4039" s="7"/>
      <c r="M4039" s="7"/>
      <c r="N4039" s="7"/>
      <c r="O4039" s="7"/>
      <c r="P4039" s="7"/>
      <c r="Q4039" s="7"/>
      <c r="R4039" s="7"/>
      <c r="S4039" s="7"/>
      <c r="T4039" s="7"/>
      <c r="U4039" s="7"/>
      <c r="V4039" s="7"/>
      <c r="W4039" s="7"/>
      <c r="X4039" s="7"/>
      <c r="Y4039" s="7"/>
    </row>
    <row r="4040" spans="1:25" ht="13" x14ac:dyDescent="0.15">
      <c r="A4040" s="7"/>
      <c r="B4040" s="7"/>
      <c r="C4040" s="7"/>
      <c r="D4040" s="8"/>
      <c r="E4040" s="7"/>
      <c r="F4040" s="7"/>
      <c r="G4040" s="7"/>
      <c r="H4040" s="7"/>
      <c r="I4040" s="7"/>
      <c r="J4040" s="7"/>
      <c r="K4040" s="7"/>
      <c r="L4040" s="7"/>
      <c r="M4040" s="7"/>
      <c r="N4040" s="7"/>
      <c r="O4040" s="7"/>
      <c r="P4040" s="7"/>
      <c r="Q4040" s="7"/>
      <c r="R4040" s="7"/>
      <c r="S4040" s="7"/>
      <c r="T4040" s="7"/>
      <c r="U4040" s="7"/>
      <c r="V4040" s="7"/>
      <c r="W4040" s="7"/>
      <c r="X4040" s="7"/>
      <c r="Y4040" s="7"/>
    </row>
    <row r="4041" spans="1:25" ht="13" x14ac:dyDescent="0.15">
      <c r="A4041" s="7"/>
      <c r="B4041" s="7"/>
      <c r="C4041" s="7"/>
      <c r="D4041" s="8"/>
      <c r="E4041" s="7"/>
      <c r="F4041" s="7"/>
      <c r="G4041" s="7"/>
      <c r="H4041" s="7"/>
      <c r="I4041" s="7"/>
      <c r="J4041" s="7"/>
      <c r="K4041" s="7"/>
      <c r="L4041" s="7"/>
      <c r="M4041" s="7"/>
      <c r="N4041" s="7"/>
      <c r="O4041" s="7"/>
      <c r="P4041" s="7"/>
      <c r="Q4041" s="7"/>
      <c r="R4041" s="7"/>
      <c r="S4041" s="7"/>
      <c r="T4041" s="7"/>
      <c r="U4041" s="7"/>
      <c r="V4041" s="7"/>
      <c r="W4041" s="7"/>
      <c r="X4041" s="7"/>
      <c r="Y4041" s="7"/>
    </row>
    <row r="4042" spans="1:25" ht="13" x14ac:dyDescent="0.15">
      <c r="A4042" s="7"/>
      <c r="B4042" s="7"/>
      <c r="C4042" s="7"/>
      <c r="D4042" s="8"/>
      <c r="E4042" s="7"/>
      <c r="F4042" s="7"/>
      <c r="G4042" s="7"/>
      <c r="H4042" s="7"/>
      <c r="I4042" s="7"/>
      <c r="J4042" s="7"/>
      <c r="K4042" s="7"/>
      <c r="L4042" s="7"/>
      <c r="M4042" s="7"/>
      <c r="N4042" s="7"/>
      <c r="O4042" s="7"/>
      <c r="P4042" s="7"/>
      <c r="Q4042" s="7"/>
      <c r="R4042" s="7"/>
      <c r="S4042" s="7"/>
      <c r="T4042" s="7"/>
      <c r="U4042" s="7"/>
      <c r="V4042" s="7"/>
      <c r="W4042" s="7"/>
      <c r="X4042" s="7"/>
      <c r="Y4042" s="7"/>
    </row>
    <row r="4043" spans="1:25" ht="13" x14ac:dyDescent="0.15">
      <c r="A4043" s="7"/>
      <c r="B4043" s="7"/>
      <c r="C4043" s="7"/>
      <c r="D4043" s="8"/>
      <c r="E4043" s="7"/>
      <c r="F4043" s="7"/>
      <c r="G4043" s="7"/>
      <c r="H4043" s="7"/>
      <c r="I4043" s="7"/>
      <c r="J4043" s="7"/>
      <c r="K4043" s="7"/>
      <c r="L4043" s="7"/>
      <c r="M4043" s="7"/>
      <c r="N4043" s="7"/>
      <c r="O4043" s="7"/>
      <c r="P4043" s="7"/>
      <c r="Q4043" s="7"/>
      <c r="R4043" s="7"/>
      <c r="S4043" s="7"/>
      <c r="T4043" s="7"/>
      <c r="U4043" s="7"/>
      <c r="V4043" s="7"/>
      <c r="W4043" s="7"/>
      <c r="X4043" s="7"/>
      <c r="Y4043" s="7"/>
    </row>
    <row r="4044" spans="1:25" ht="13" x14ac:dyDescent="0.15">
      <c r="A4044" s="7"/>
      <c r="B4044" s="7"/>
      <c r="C4044" s="7"/>
      <c r="D4044" s="8"/>
      <c r="E4044" s="7"/>
      <c r="F4044" s="7"/>
      <c r="G4044" s="7"/>
      <c r="H4044" s="7"/>
      <c r="I4044" s="7"/>
      <c r="J4044" s="7"/>
      <c r="K4044" s="7"/>
      <c r="L4044" s="7"/>
      <c r="M4044" s="7"/>
      <c r="N4044" s="7"/>
      <c r="O4044" s="7"/>
      <c r="P4044" s="7"/>
      <c r="Q4044" s="7"/>
      <c r="R4044" s="7"/>
      <c r="S4044" s="7"/>
      <c r="T4044" s="7"/>
      <c r="U4044" s="7"/>
      <c r="V4044" s="7"/>
      <c r="W4044" s="7"/>
      <c r="X4044" s="7"/>
      <c r="Y4044" s="7"/>
    </row>
    <row r="4045" spans="1:25" ht="13" x14ac:dyDescent="0.15">
      <c r="A4045" s="7"/>
      <c r="B4045" s="7"/>
      <c r="C4045" s="7"/>
      <c r="D4045" s="8"/>
      <c r="E4045" s="7"/>
      <c r="F4045" s="7"/>
      <c r="G4045" s="7"/>
      <c r="H4045" s="7"/>
      <c r="I4045" s="7"/>
      <c r="J4045" s="7"/>
      <c r="K4045" s="7"/>
      <c r="L4045" s="7"/>
      <c r="M4045" s="7"/>
      <c r="N4045" s="7"/>
      <c r="O4045" s="7"/>
      <c r="P4045" s="7"/>
      <c r="Q4045" s="7"/>
      <c r="R4045" s="7"/>
      <c r="S4045" s="7"/>
      <c r="T4045" s="7"/>
      <c r="U4045" s="7"/>
      <c r="V4045" s="7"/>
      <c r="W4045" s="7"/>
      <c r="X4045" s="7"/>
      <c r="Y4045" s="7"/>
    </row>
    <row r="4046" spans="1:25" ht="13" x14ac:dyDescent="0.15">
      <c r="A4046" s="7"/>
      <c r="B4046" s="7"/>
      <c r="C4046" s="7"/>
      <c r="D4046" s="8"/>
      <c r="E4046" s="7"/>
      <c r="F4046" s="7"/>
      <c r="G4046" s="7"/>
      <c r="H4046" s="7"/>
      <c r="I4046" s="7"/>
      <c r="J4046" s="7"/>
      <c r="K4046" s="7"/>
      <c r="L4046" s="7"/>
      <c r="M4046" s="7"/>
      <c r="N4046" s="7"/>
      <c r="O4046" s="7"/>
      <c r="P4046" s="7"/>
      <c r="Q4046" s="7"/>
      <c r="R4046" s="7"/>
      <c r="S4046" s="7"/>
      <c r="T4046" s="7"/>
      <c r="U4046" s="7"/>
      <c r="V4046" s="7"/>
      <c r="W4046" s="7"/>
      <c r="X4046" s="7"/>
      <c r="Y4046" s="7"/>
    </row>
    <row r="4047" spans="1:25" ht="13" x14ac:dyDescent="0.15">
      <c r="A4047" s="7"/>
      <c r="B4047" s="7"/>
      <c r="C4047" s="7"/>
      <c r="D4047" s="8"/>
      <c r="E4047" s="7"/>
      <c r="F4047" s="7"/>
      <c r="G4047" s="7"/>
      <c r="H4047" s="7"/>
      <c r="I4047" s="7"/>
      <c r="J4047" s="7"/>
      <c r="K4047" s="7"/>
      <c r="L4047" s="7"/>
      <c r="M4047" s="7"/>
      <c r="N4047" s="7"/>
      <c r="O4047" s="7"/>
      <c r="P4047" s="7"/>
      <c r="Q4047" s="7"/>
      <c r="R4047" s="7"/>
      <c r="S4047" s="7"/>
      <c r="T4047" s="7"/>
      <c r="U4047" s="7"/>
      <c r="V4047" s="7"/>
      <c r="W4047" s="7"/>
      <c r="X4047" s="7"/>
      <c r="Y4047" s="7"/>
    </row>
    <row r="4048" spans="1:25" ht="13" x14ac:dyDescent="0.15">
      <c r="A4048" s="7"/>
      <c r="B4048" s="7"/>
      <c r="C4048" s="7"/>
      <c r="D4048" s="8"/>
      <c r="E4048" s="7"/>
      <c r="F4048" s="7"/>
      <c r="G4048" s="7"/>
      <c r="H4048" s="7"/>
      <c r="I4048" s="7"/>
      <c r="J4048" s="7"/>
      <c r="K4048" s="7"/>
      <c r="L4048" s="7"/>
      <c r="M4048" s="7"/>
      <c r="N4048" s="7"/>
      <c r="O4048" s="7"/>
      <c r="P4048" s="7"/>
      <c r="Q4048" s="7"/>
      <c r="R4048" s="7"/>
      <c r="S4048" s="7"/>
      <c r="T4048" s="7"/>
      <c r="U4048" s="7"/>
      <c r="V4048" s="7"/>
      <c r="W4048" s="7"/>
      <c r="X4048" s="7"/>
      <c r="Y4048" s="7"/>
    </row>
    <row r="4049" spans="1:25" ht="13" x14ac:dyDescent="0.15">
      <c r="A4049" s="7"/>
      <c r="B4049" s="7"/>
      <c r="C4049" s="7"/>
      <c r="D4049" s="8"/>
      <c r="E4049" s="7"/>
      <c r="F4049" s="7"/>
      <c r="G4049" s="7"/>
      <c r="H4049" s="7"/>
      <c r="I4049" s="7"/>
      <c r="J4049" s="7"/>
      <c r="K4049" s="7"/>
      <c r="L4049" s="7"/>
      <c r="M4049" s="7"/>
      <c r="N4049" s="7"/>
      <c r="O4049" s="7"/>
      <c r="P4049" s="7"/>
      <c r="Q4049" s="7"/>
      <c r="R4049" s="7"/>
      <c r="S4049" s="7"/>
      <c r="T4049" s="7"/>
      <c r="U4049" s="7"/>
      <c r="V4049" s="7"/>
      <c r="W4049" s="7"/>
      <c r="X4049" s="7"/>
      <c r="Y4049" s="7"/>
    </row>
    <row r="4050" spans="1:25" ht="13" x14ac:dyDescent="0.15">
      <c r="A4050" s="7"/>
      <c r="B4050" s="7"/>
      <c r="C4050" s="7"/>
      <c r="D4050" s="8"/>
      <c r="E4050" s="7"/>
      <c r="F4050" s="7"/>
      <c r="G4050" s="7"/>
      <c r="H4050" s="7"/>
      <c r="I4050" s="7"/>
      <c r="J4050" s="7"/>
      <c r="K4050" s="7"/>
      <c r="L4050" s="7"/>
      <c r="M4050" s="7"/>
      <c r="N4050" s="7"/>
      <c r="O4050" s="7"/>
      <c r="P4050" s="7"/>
      <c r="Q4050" s="7"/>
      <c r="R4050" s="7"/>
      <c r="S4050" s="7"/>
      <c r="T4050" s="7"/>
      <c r="U4050" s="7"/>
      <c r="V4050" s="7"/>
      <c r="W4050" s="7"/>
      <c r="X4050" s="7"/>
      <c r="Y4050" s="7"/>
    </row>
    <row r="4051" spans="1:25" ht="13" x14ac:dyDescent="0.15">
      <c r="A4051" s="7"/>
      <c r="B4051" s="7"/>
      <c r="C4051" s="7"/>
      <c r="D4051" s="8"/>
      <c r="E4051" s="7"/>
      <c r="F4051" s="7"/>
      <c r="G4051" s="7"/>
      <c r="H4051" s="7"/>
      <c r="I4051" s="7"/>
      <c r="J4051" s="7"/>
      <c r="K4051" s="7"/>
      <c r="L4051" s="7"/>
      <c r="M4051" s="7"/>
      <c r="N4051" s="7"/>
      <c r="O4051" s="7"/>
      <c r="P4051" s="7"/>
      <c r="Q4051" s="7"/>
      <c r="R4051" s="7"/>
      <c r="S4051" s="7"/>
      <c r="T4051" s="7"/>
      <c r="U4051" s="7"/>
      <c r="V4051" s="7"/>
      <c r="W4051" s="7"/>
      <c r="X4051" s="7"/>
      <c r="Y4051" s="7"/>
    </row>
    <row r="4052" spans="1:25" ht="13" x14ac:dyDescent="0.15">
      <c r="A4052" s="7"/>
      <c r="B4052" s="7"/>
      <c r="C4052" s="7"/>
      <c r="D4052" s="8"/>
      <c r="E4052" s="7"/>
      <c r="F4052" s="7"/>
      <c r="G4052" s="7"/>
      <c r="H4052" s="7"/>
      <c r="I4052" s="7"/>
      <c r="J4052" s="7"/>
      <c r="K4052" s="7"/>
      <c r="L4052" s="7"/>
      <c r="M4052" s="7"/>
      <c r="N4052" s="7"/>
      <c r="O4052" s="7"/>
      <c r="P4052" s="7"/>
      <c r="Q4052" s="7"/>
      <c r="R4052" s="7"/>
      <c r="S4052" s="7"/>
      <c r="T4052" s="7"/>
      <c r="U4052" s="7"/>
      <c r="V4052" s="7"/>
      <c r="W4052" s="7"/>
      <c r="X4052" s="7"/>
      <c r="Y4052" s="7"/>
    </row>
    <row r="4053" spans="1:25" ht="13" x14ac:dyDescent="0.15">
      <c r="A4053" s="7"/>
      <c r="B4053" s="7"/>
      <c r="C4053" s="7"/>
      <c r="D4053" s="8"/>
      <c r="E4053" s="7"/>
      <c r="F4053" s="7"/>
      <c r="G4053" s="7"/>
      <c r="H4053" s="7"/>
      <c r="I4053" s="7"/>
      <c r="J4053" s="7"/>
      <c r="K4053" s="7"/>
      <c r="L4053" s="7"/>
      <c r="M4053" s="7"/>
      <c r="N4053" s="7"/>
      <c r="O4053" s="7"/>
      <c r="P4053" s="7"/>
      <c r="Q4053" s="7"/>
      <c r="R4053" s="7"/>
      <c r="S4053" s="7"/>
      <c r="T4053" s="7"/>
      <c r="U4053" s="7"/>
      <c r="V4053" s="7"/>
      <c r="W4053" s="7"/>
      <c r="X4053" s="7"/>
      <c r="Y4053" s="7"/>
    </row>
    <row r="4054" spans="1:25" ht="13" x14ac:dyDescent="0.15">
      <c r="A4054" s="7"/>
      <c r="B4054" s="7"/>
      <c r="C4054" s="7"/>
      <c r="D4054" s="8"/>
      <c r="E4054" s="7"/>
      <c r="F4054" s="7"/>
      <c r="G4054" s="7"/>
      <c r="H4054" s="7"/>
      <c r="I4054" s="7"/>
      <c r="J4054" s="7"/>
      <c r="K4054" s="7"/>
      <c r="L4054" s="7"/>
      <c r="M4054" s="7"/>
      <c r="N4054" s="7"/>
      <c r="O4054" s="7"/>
      <c r="P4054" s="7"/>
      <c r="Q4054" s="7"/>
      <c r="R4054" s="7"/>
      <c r="S4054" s="7"/>
      <c r="T4054" s="7"/>
      <c r="U4054" s="7"/>
      <c r="V4054" s="7"/>
      <c r="W4054" s="7"/>
      <c r="X4054" s="7"/>
      <c r="Y4054" s="7"/>
    </row>
    <row r="4055" spans="1:25" ht="13" x14ac:dyDescent="0.15">
      <c r="A4055" s="7"/>
      <c r="B4055" s="7"/>
      <c r="C4055" s="7"/>
      <c r="D4055" s="8"/>
      <c r="E4055" s="7"/>
      <c r="F4055" s="7"/>
      <c r="G4055" s="7"/>
      <c r="H4055" s="7"/>
      <c r="I4055" s="7"/>
      <c r="J4055" s="7"/>
      <c r="K4055" s="7"/>
      <c r="L4055" s="7"/>
      <c r="M4055" s="7"/>
      <c r="N4055" s="7"/>
      <c r="O4055" s="7"/>
      <c r="P4055" s="7"/>
      <c r="Q4055" s="7"/>
      <c r="R4055" s="7"/>
      <c r="S4055" s="7"/>
      <c r="T4055" s="7"/>
      <c r="U4055" s="7"/>
      <c r="V4055" s="7"/>
      <c r="W4055" s="7"/>
      <c r="X4055" s="7"/>
      <c r="Y4055" s="7"/>
    </row>
    <row r="4056" spans="1:25" ht="13" x14ac:dyDescent="0.15">
      <c r="A4056" s="7"/>
      <c r="B4056" s="7"/>
      <c r="C4056" s="7"/>
      <c r="D4056" s="8"/>
      <c r="E4056" s="7"/>
      <c r="F4056" s="7"/>
      <c r="G4056" s="7"/>
      <c r="H4056" s="7"/>
      <c r="I4056" s="7"/>
      <c r="J4056" s="7"/>
      <c r="K4056" s="7"/>
      <c r="L4056" s="7"/>
      <c r="M4056" s="7"/>
      <c r="N4056" s="7"/>
      <c r="O4056" s="7"/>
      <c r="P4056" s="7"/>
      <c r="Q4056" s="7"/>
      <c r="R4056" s="7"/>
      <c r="S4056" s="7"/>
      <c r="T4056" s="7"/>
      <c r="U4056" s="7"/>
      <c r="V4056" s="7"/>
      <c r="W4056" s="7"/>
      <c r="X4056" s="7"/>
      <c r="Y4056" s="7"/>
    </row>
    <row r="4057" spans="1:25" ht="13" x14ac:dyDescent="0.15">
      <c r="A4057" s="7"/>
      <c r="B4057" s="7"/>
      <c r="C4057" s="7"/>
      <c r="D4057" s="8"/>
      <c r="E4057" s="7"/>
      <c r="F4057" s="7"/>
      <c r="G4057" s="7"/>
      <c r="H4057" s="7"/>
      <c r="I4057" s="7"/>
      <c r="J4057" s="7"/>
      <c r="K4057" s="7"/>
      <c r="L4057" s="7"/>
      <c r="M4057" s="7"/>
      <c r="N4057" s="7"/>
      <c r="O4057" s="7"/>
      <c r="P4057" s="7"/>
      <c r="Q4057" s="7"/>
      <c r="R4057" s="7"/>
      <c r="S4057" s="7"/>
      <c r="T4057" s="7"/>
      <c r="U4057" s="7"/>
      <c r="V4057" s="7"/>
      <c r="W4057" s="7"/>
      <c r="X4057" s="7"/>
      <c r="Y4057" s="7"/>
    </row>
    <row r="4058" spans="1:25" ht="13" x14ac:dyDescent="0.15">
      <c r="A4058" s="7"/>
      <c r="B4058" s="7"/>
      <c r="C4058" s="7"/>
      <c r="D4058" s="8"/>
      <c r="E4058" s="7"/>
      <c r="F4058" s="7"/>
      <c r="G4058" s="7"/>
      <c r="H4058" s="7"/>
      <c r="I4058" s="7"/>
      <c r="J4058" s="7"/>
      <c r="K4058" s="7"/>
      <c r="L4058" s="7"/>
      <c r="M4058" s="7"/>
      <c r="N4058" s="7"/>
      <c r="O4058" s="7"/>
      <c r="P4058" s="7"/>
      <c r="Q4058" s="7"/>
      <c r="R4058" s="7"/>
      <c r="S4058" s="7"/>
      <c r="T4058" s="7"/>
      <c r="U4058" s="7"/>
      <c r="V4058" s="7"/>
      <c r="W4058" s="7"/>
      <c r="X4058" s="7"/>
      <c r="Y4058" s="7"/>
    </row>
    <row r="4059" spans="1:25" ht="13" x14ac:dyDescent="0.15">
      <c r="A4059" s="7"/>
      <c r="B4059" s="7"/>
      <c r="C4059" s="7"/>
      <c r="D4059" s="8"/>
      <c r="E4059" s="7"/>
      <c r="F4059" s="7"/>
      <c r="G4059" s="7"/>
      <c r="H4059" s="7"/>
      <c r="I4059" s="7"/>
      <c r="J4059" s="7"/>
      <c r="K4059" s="7"/>
      <c r="L4059" s="7"/>
      <c r="M4059" s="7"/>
      <c r="N4059" s="7"/>
      <c r="O4059" s="7"/>
      <c r="P4059" s="7"/>
      <c r="Q4059" s="7"/>
      <c r="R4059" s="7"/>
      <c r="S4059" s="7"/>
      <c r="T4059" s="7"/>
      <c r="U4059" s="7"/>
      <c r="V4059" s="7"/>
      <c r="W4059" s="7"/>
      <c r="X4059" s="7"/>
      <c r="Y4059" s="7"/>
    </row>
    <row r="4060" spans="1:25" ht="13" x14ac:dyDescent="0.15">
      <c r="A4060" s="7"/>
      <c r="B4060" s="7"/>
      <c r="C4060" s="7"/>
      <c r="D4060" s="8"/>
      <c r="E4060" s="7"/>
      <c r="F4060" s="7"/>
      <c r="G4060" s="7"/>
      <c r="H4060" s="7"/>
      <c r="I4060" s="7"/>
      <c r="J4060" s="7"/>
      <c r="K4060" s="7"/>
      <c r="L4060" s="7"/>
      <c r="M4060" s="7"/>
      <c r="N4060" s="7"/>
      <c r="O4060" s="7"/>
      <c r="P4060" s="7"/>
      <c r="Q4060" s="7"/>
      <c r="R4060" s="7"/>
      <c r="S4060" s="7"/>
      <c r="T4060" s="7"/>
      <c r="U4060" s="7"/>
      <c r="V4060" s="7"/>
      <c r="W4060" s="7"/>
      <c r="X4060" s="7"/>
      <c r="Y4060" s="7"/>
    </row>
    <row r="4061" spans="1:25" ht="13" x14ac:dyDescent="0.15">
      <c r="A4061" s="7"/>
      <c r="B4061" s="7"/>
      <c r="C4061" s="7"/>
      <c r="D4061" s="8"/>
      <c r="E4061" s="7"/>
      <c r="F4061" s="7"/>
      <c r="G4061" s="7"/>
      <c r="H4061" s="7"/>
      <c r="I4061" s="7"/>
      <c r="J4061" s="7"/>
      <c r="K4061" s="7"/>
      <c r="L4061" s="7"/>
      <c r="M4061" s="7"/>
      <c r="N4061" s="7"/>
      <c r="O4061" s="7"/>
      <c r="P4061" s="7"/>
      <c r="Q4061" s="7"/>
      <c r="R4061" s="7"/>
      <c r="S4061" s="7"/>
      <c r="T4061" s="7"/>
      <c r="U4061" s="7"/>
      <c r="V4061" s="7"/>
      <c r="W4061" s="7"/>
      <c r="X4061" s="7"/>
      <c r="Y4061" s="7"/>
    </row>
    <row r="4062" spans="1:25" ht="13" x14ac:dyDescent="0.15">
      <c r="A4062" s="7"/>
      <c r="B4062" s="7"/>
      <c r="C4062" s="7"/>
      <c r="D4062" s="8"/>
      <c r="E4062" s="7"/>
      <c r="F4062" s="7"/>
      <c r="G4062" s="7"/>
      <c r="H4062" s="7"/>
      <c r="I4062" s="7"/>
      <c r="J4062" s="7"/>
      <c r="K4062" s="7"/>
      <c r="L4062" s="7"/>
      <c r="M4062" s="7"/>
      <c r="N4062" s="7"/>
      <c r="O4062" s="7"/>
      <c r="P4062" s="7"/>
      <c r="Q4062" s="7"/>
      <c r="R4062" s="7"/>
      <c r="S4062" s="7"/>
      <c r="T4062" s="7"/>
      <c r="U4062" s="7"/>
      <c r="V4062" s="7"/>
      <c r="W4062" s="7"/>
      <c r="X4062" s="7"/>
      <c r="Y4062" s="7"/>
    </row>
    <row r="4063" spans="1:25" ht="13" x14ac:dyDescent="0.15">
      <c r="A4063" s="7"/>
      <c r="B4063" s="7"/>
      <c r="C4063" s="7"/>
      <c r="D4063" s="8"/>
      <c r="E4063" s="7"/>
      <c r="F4063" s="7"/>
      <c r="G4063" s="7"/>
      <c r="H4063" s="7"/>
      <c r="I4063" s="7"/>
      <c r="J4063" s="7"/>
      <c r="K4063" s="7"/>
      <c r="L4063" s="7"/>
      <c r="M4063" s="7"/>
      <c r="N4063" s="7"/>
      <c r="O4063" s="7"/>
      <c r="P4063" s="7"/>
      <c r="Q4063" s="7"/>
      <c r="R4063" s="7"/>
      <c r="S4063" s="7"/>
      <c r="T4063" s="7"/>
      <c r="U4063" s="7"/>
      <c r="V4063" s="7"/>
      <c r="W4063" s="7"/>
      <c r="X4063" s="7"/>
      <c r="Y4063" s="7"/>
    </row>
    <row r="4064" spans="1:25" ht="13" x14ac:dyDescent="0.15">
      <c r="A4064" s="7"/>
      <c r="B4064" s="7"/>
      <c r="C4064" s="7"/>
      <c r="D4064" s="8"/>
      <c r="E4064" s="7"/>
      <c r="F4064" s="7"/>
      <c r="G4064" s="7"/>
      <c r="H4064" s="7"/>
      <c r="I4064" s="7"/>
      <c r="J4064" s="7"/>
      <c r="K4064" s="7"/>
      <c r="L4064" s="7"/>
      <c r="M4064" s="7"/>
      <c r="N4064" s="7"/>
      <c r="O4064" s="7"/>
      <c r="P4064" s="7"/>
      <c r="Q4064" s="7"/>
      <c r="R4064" s="7"/>
      <c r="S4064" s="7"/>
      <c r="T4064" s="7"/>
      <c r="U4064" s="7"/>
      <c r="V4064" s="7"/>
      <c r="W4064" s="7"/>
      <c r="X4064" s="7"/>
      <c r="Y4064" s="7"/>
    </row>
    <row r="4065" spans="1:25" ht="13" x14ac:dyDescent="0.15">
      <c r="A4065" s="7"/>
      <c r="B4065" s="7"/>
      <c r="C4065" s="7"/>
      <c r="D4065" s="8"/>
      <c r="E4065" s="7"/>
      <c r="F4065" s="7"/>
      <c r="G4065" s="7"/>
      <c r="H4065" s="7"/>
      <c r="I4065" s="7"/>
      <c r="J4065" s="7"/>
      <c r="K4065" s="7"/>
      <c r="L4065" s="7"/>
      <c r="M4065" s="7"/>
      <c r="N4065" s="7"/>
      <c r="O4065" s="7"/>
      <c r="P4065" s="7"/>
      <c r="Q4065" s="7"/>
      <c r="R4065" s="7"/>
      <c r="S4065" s="7"/>
      <c r="T4065" s="7"/>
      <c r="U4065" s="7"/>
      <c r="V4065" s="7"/>
      <c r="W4065" s="7"/>
      <c r="X4065" s="7"/>
      <c r="Y4065" s="7"/>
    </row>
    <row r="4066" spans="1:25" ht="13" x14ac:dyDescent="0.15">
      <c r="A4066" s="7"/>
      <c r="B4066" s="7"/>
      <c r="C4066" s="7"/>
      <c r="D4066" s="8"/>
      <c r="E4066" s="7"/>
      <c r="F4066" s="7"/>
      <c r="G4066" s="7"/>
      <c r="H4066" s="7"/>
      <c r="I4066" s="7"/>
      <c r="J4066" s="7"/>
      <c r="K4066" s="7"/>
      <c r="L4066" s="7"/>
      <c r="M4066" s="7"/>
      <c r="N4066" s="7"/>
      <c r="O4066" s="7"/>
      <c r="P4066" s="7"/>
      <c r="Q4066" s="7"/>
      <c r="R4066" s="7"/>
      <c r="S4066" s="7"/>
      <c r="T4066" s="7"/>
      <c r="U4066" s="7"/>
      <c r="V4066" s="7"/>
      <c r="W4066" s="7"/>
      <c r="X4066" s="7"/>
      <c r="Y4066" s="7"/>
    </row>
    <row r="4067" spans="1:25" ht="13" x14ac:dyDescent="0.15">
      <c r="A4067" s="7"/>
      <c r="B4067" s="7"/>
      <c r="C4067" s="7"/>
      <c r="D4067" s="8"/>
      <c r="E4067" s="7"/>
      <c r="F4067" s="7"/>
      <c r="G4067" s="7"/>
      <c r="H4067" s="7"/>
      <c r="I4067" s="7"/>
      <c r="J4067" s="7"/>
      <c r="K4067" s="7"/>
      <c r="L4067" s="7"/>
      <c r="M4067" s="7"/>
      <c r="N4067" s="7"/>
      <c r="O4067" s="7"/>
      <c r="P4067" s="7"/>
      <c r="Q4067" s="7"/>
      <c r="R4067" s="7"/>
      <c r="S4067" s="7"/>
      <c r="T4067" s="7"/>
      <c r="U4067" s="7"/>
      <c r="V4067" s="7"/>
      <c r="W4067" s="7"/>
      <c r="X4067" s="7"/>
      <c r="Y4067" s="7"/>
    </row>
    <row r="4068" spans="1:25" ht="13" x14ac:dyDescent="0.15">
      <c r="A4068" s="7"/>
      <c r="B4068" s="7"/>
      <c r="C4068" s="7"/>
      <c r="D4068" s="8"/>
      <c r="E4068" s="7"/>
      <c r="F4068" s="7"/>
      <c r="G4068" s="7"/>
      <c r="H4068" s="7"/>
      <c r="I4068" s="7"/>
      <c r="J4068" s="7"/>
      <c r="K4068" s="7"/>
      <c r="L4068" s="7"/>
      <c r="M4068" s="7"/>
      <c r="N4068" s="7"/>
      <c r="O4068" s="7"/>
      <c r="P4068" s="7"/>
      <c r="Q4068" s="7"/>
      <c r="R4068" s="7"/>
      <c r="S4068" s="7"/>
      <c r="T4068" s="7"/>
      <c r="U4068" s="7"/>
      <c r="V4068" s="7"/>
      <c r="W4068" s="7"/>
      <c r="X4068" s="7"/>
      <c r="Y4068" s="7"/>
    </row>
    <row r="4069" spans="1:25" ht="13" x14ac:dyDescent="0.15">
      <c r="A4069" s="7"/>
      <c r="B4069" s="7"/>
      <c r="C4069" s="7"/>
      <c r="D4069" s="8"/>
      <c r="E4069" s="7"/>
      <c r="F4069" s="7"/>
      <c r="G4069" s="7"/>
      <c r="H4069" s="7"/>
      <c r="I4069" s="7"/>
      <c r="J4069" s="7"/>
      <c r="K4069" s="7"/>
      <c r="L4069" s="7"/>
      <c r="M4069" s="7"/>
      <c r="N4069" s="7"/>
      <c r="O4069" s="7"/>
      <c r="P4069" s="7"/>
      <c r="Q4069" s="7"/>
      <c r="R4069" s="7"/>
      <c r="S4069" s="7"/>
      <c r="T4069" s="7"/>
      <c r="U4069" s="7"/>
      <c r="V4069" s="7"/>
      <c r="W4069" s="7"/>
      <c r="X4069" s="7"/>
      <c r="Y4069" s="7"/>
    </row>
    <row r="4070" spans="1:25" ht="13" x14ac:dyDescent="0.15">
      <c r="A4070" s="7"/>
      <c r="B4070" s="7"/>
      <c r="C4070" s="7"/>
      <c r="D4070" s="8"/>
      <c r="E4070" s="7"/>
      <c r="F4070" s="7"/>
      <c r="G4070" s="7"/>
      <c r="H4070" s="7"/>
      <c r="I4070" s="7"/>
      <c r="J4070" s="7"/>
      <c r="K4070" s="7"/>
      <c r="L4070" s="7"/>
      <c r="M4070" s="7"/>
      <c r="N4070" s="7"/>
      <c r="O4070" s="7"/>
      <c r="P4070" s="7"/>
      <c r="Q4070" s="7"/>
      <c r="R4070" s="7"/>
      <c r="S4070" s="7"/>
      <c r="T4070" s="7"/>
      <c r="U4070" s="7"/>
      <c r="V4070" s="7"/>
      <c r="W4070" s="7"/>
      <c r="X4070" s="7"/>
      <c r="Y4070" s="7"/>
    </row>
    <row r="4071" spans="1:25" ht="13" x14ac:dyDescent="0.15">
      <c r="A4071" s="7"/>
      <c r="B4071" s="7"/>
      <c r="C4071" s="7"/>
      <c r="D4071" s="8"/>
      <c r="E4071" s="7"/>
      <c r="F4071" s="7"/>
      <c r="G4071" s="7"/>
      <c r="H4071" s="7"/>
      <c r="I4071" s="7"/>
      <c r="J4071" s="7"/>
      <c r="K4071" s="7"/>
      <c r="L4071" s="7"/>
      <c r="M4071" s="7"/>
      <c r="N4071" s="7"/>
      <c r="O4071" s="7"/>
      <c r="P4071" s="7"/>
      <c r="Q4071" s="7"/>
      <c r="R4071" s="7"/>
      <c r="S4071" s="7"/>
      <c r="T4071" s="7"/>
      <c r="U4071" s="7"/>
      <c r="V4071" s="7"/>
      <c r="W4071" s="7"/>
      <c r="X4071" s="7"/>
      <c r="Y4071" s="7"/>
    </row>
    <row r="4072" spans="1:25" ht="13" x14ac:dyDescent="0.15">
      <c r="A4072" s="7"/>
      <c r="B4072" s="7"/>
      <c r="C4072" s="7"/>
      <c r="D4072" s="8"/>
      <c r="E4072" s="7"/>
      <c r="F4072" s="7"/>
      <c r="G4072" s="7"/>
      <c r="H4072" s="7"/>
      <c r="I4072" s="7"/>
      <c r="J4072" s="7"/>
      <c r="K4072" s="7"/>
      <c r="L4072" s="7"/>
      <c r="M4072" s="7"/>
      <c r="N4072" s="7"/>
      <c r="O4072" s="7"/>
      <c r="P4072" s="7"/>
      <c r="Q4072" s="7"/>
      <c r="R4072" s="7"/>
      <c r="S4072" s="7"/>
      <c r="T4072" s="7"/>
      <c r="U4072" s="7"/>
      <c r="V4072" s="7"/>
      <c r="W4072" s="7"/>
      <c r="X4072" s="7"/>
      <c r="Y4072" s="7"/>
    </row>
    <row r="4073" spans="1:25" ht="13" x14ac:dyDescent="0.15">
      <c r="A4073" s="7"/>
      <c r="B4073" s="7"/>
      <c r="C4073" s="7"/>
      <c r="D4073" s="8"/>
      <c r="E4073" s="7"/>
      <c r="F4073" s="7"/>
      <c r="G4073" s="7"/>
      <c r="H4073" s="7"/>
      <c r="I4073" s="7"/>
      <c r="J4073" s="7"/>
      <c r="K4073" s="7"/>
      <c r="L4073" s="7"/>
      <c r="M4073" s="7"/>
      <c r="N4073" s="7"/>
      <c r="O4073" s="7"/>
      <c r="P4073" s="7"/>
      <c r="Q4073" s="7"/>
      <c r="R4073" s="7"/>
      <c r="S4073" s="7"/>
      <c r="T4073" s="7"/>
      <c r="U4073" s="7"/>
      <c r="V4073" s="7"/>
      <c r="W4073" s="7"/>
      <c r="X4073" s="7"/>
      <c r="Y4073" s="7"/>
    </row>
    <row r="4074" spans="1:25" ht="13" x14ac:dyDescent="0.15">
      <c r="A4074" s="7"/>
      <c r="B4074" s="7"/>
      <c r="C4074" s="7"/>
      <c r="D4074" s="8"/>
      <c r="E4074" s="7"/>
      <c r="F4074" s="7"/>
      <c r="G4074" s="7"/>
      <c r="H4074" s="7"/>
      <c r="I4074" s="7"/>
      <c r="J4074" s="7"/>
      <c r="K4074" s="7"/>
      <c r="L4074" s="7"/>
      <c r="M4074" s="7"/>
      <c r="N4074" s="7"/>
      <c r="O4074" s="7"/>
      <c r="P4074" s="7"/>
      <c r="Q4074" s="7"/>
      <c r="R4074" s="7"/>
      <c r="S4074" s="7"/>
      <c r="T4074" s="7"/>
      <c r="U4074" s="7"/>
      <c r="V4074" s="7"/>
      <c r="W4074" s="7"/>
      <c r="X4074" s="7"/>
      <c r="Y4074" s="7"/>
    </row>
    <row r="4075" spans="1:25" ht="13" x14ac:dyDescent="0.15">
      <c r="A4075" s="7"/>
      <c r="B4075" s="7"/>
      <c r="C4075" s="7"/>
      <c r="D4075" s="8"/>
      <c r="E4075" s="7"/>
      <c r="F4075" s="7"/>
      <c r="G4075" s="7"/>
      <c r="H4075" s="7"/>
      <c r="I4075" s="7"/>
      <c r="J4075" s="7"/>
      <c r="K4075" s="7"/>
      <c r="L4075" s="7"/>
      <c r="M4075" s="7"/>
      <c r="N4075" s="7"/>
      <c r="O4075" s="7"/>
      <c r="P4075" s="7"/>
      <c r="Q4075" s="7"/>
      <c r="R4075" s="7"/>
      <c r="S4075" s="7"/>
      <c r="T4075" s="7"/>
      <c r="U4075" s="7"/>
      <c r="V4075" s="7"/>
      <c r="W4075" s="7"/>
      <c r="X4075" s="7"/>
      <c r="Y4075" s="7"/>
    </row>
    <row r="4076" spans="1:25" ht="13" x14ac:dyDescent="0.15">
      <c r="A4076" s="7"/>
      <c r="B4076" s="7"/>
      <c r="C4076" s="7"/>
      <c r="D4076" s="8"/>
      <c r="E4076" s="7"/>
      <c r="F4076" s="7"/>
      <c r="G4076" s="7"/>
      <c r="H4076" s="7"/>
      <c r="I4076" s="7"/>
      <c r="J4076" s="7"/>
      <c r="K4076" s="7"/>
      <c r="L4076" s="7"/>
      <c r="M4076" s="7"/>
      <c r="N4076" s="7"/>
      <c r="O4076" s="7"/>
      <c r="P4076" s="7"/>
      <c r="Q4076" s="7"/>
      <c r="R4076" s="7"/>
      <c r="S4076" s="7"/>
      <c r="T4076" s="7"/>
      <c r="U4076" s="7"/>
      <c r="V4076" s="7"/>
      <c r="W4076" s="7"/>
      <c r="X4076" s="7"/>
      <c r="Y4076" s="7"/>
    </row>
    <row r="4077" spans="1:25" ht="13" x14ac:dyDescent="0.15">
      <c r="A4077" s="7"/>
      <c r="B4077" s="7"/>
      <c r="C4077" s="7"/>
      <c r="D4077" s="8"/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7"/>
      <c r="P4077" s="7"/>
      <c r="Q4077" s="7"/>
      <c r="R4077" s="7"/>
      <c r="S4077" s="7"/>
      <c r="T4077" s="7"/>
      <c r="U4077" s="7"/>
      <c r="V4077" s="7"/>
      <c r="W4077" s="7"/>
      <c r="X4077" s="7"/>
      <c r="Y4077" s="7"/>
    </row>
    <row r="4078" spans="1:25" ht="13" x14ac:dyDescent="0.15">
      <c r="A4078" s="7"/>
      <c r="B4078" s="7"/>
      <c r="C4078" s="7"/>
      <c r="D4078" s="8"/>
      <c r="E4078" s="7"/>
      <c r="F4078" s="7"/>
      <c r="G4078" s="7"/>
      <c r="H4078" s="7"/>
      <c r="I4078" s="7"/>
      <c r="J4078" s="7"/>
      <c r="K4078" s="7"/>
      <c r="L4078" s="7"/>
      <c r="M4078" s="7"/>
      <c r="N4078" s="7"/>
      <c r="O4078" s="7"/>
      <c r="P4078" s="7"/>
      <c r="Q4078" s="7"/>
      <c r="R4078" s="7"/>
      <c r="S4078" s="7"/>
      <c r="T4078" s="7"/>
      <c r="U4078" s="7"/>
      <c r="V4078" s="7"/>
      <c r="W4078" s="7"/>
      <c r="X4078" s="7"/>
      <c r="Y4078" s="7"/>
    </row>
    <row r="4079" spans="1:25" ht="13" x14ac:dyDescent="0.15">
      <c r="A4079" s="7"/>
      <c r="B4079" s="7"/>
      <c r="C4079" s="7"/>
      <c r="D4079" s="8"/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7"/>
      <c r="P4079" s="7"/>
      <c r="Q4079" s="7"/>
      <c r="R4079" s="7"/>
      <c r="S4079" s="7"/>
      <c r="T4079" s="7"/>
      <c r="U4079" s="7"/>
      <c r="V4079" s="7"/>
      <c r="W4079" s="7"/>
      <c r="X4079" s="7"/>
      <c r="Y4079" s="7"/>
    </row>
    <row r="4080" spans="1:25" ht="13" x14ac:dyDescent="0.15">
      <c r="A4080" s="7"/>
      <c r="B4080" s="7"/>
      <c r="C4080" s="7"/>
      <c r="D4080" s="8"/>
      <c r="E4080" s="7"/>
      <c r="F4080" s="7"/>
      <c r="G4080" s="7"/>
      <c r="H4080" s="7"/>
      <c r="I4080" s="7"/>
      <c r="J4080" s="7"/>
      <c r="K4080" s="7"/>
      <c r="L4080" s="7"/>
      <c r="M4080" s="7"/>
      <c r="N4080" s="7"/>
      <c r="O4080" s="7"/>
      <c r="P4080" s="7"/>
      <c r="Q4080" s="7"/>
      <c r="R4080" s="7"/>
      <c r="S4080" s="7"/>
      <c r="T4080" s="7"/>
      <c r="U4080" s="7"/>
      <c r="V4080" s="7"/>
      <c r="W4080" s="7"/>
      <c r="X4080" s="7"/>
      <c r="Y4080" s="7"/>
    </row>
    <row r="4081" spans="1:25" ht="13" x14ac:dyDescent="0.15">
      <c r="A4081" s="7"/>
      <c r="B4081" s="7"/>
      <c r="C4081" s="7"/>
      <c r="D4081" s="8"/>
      <c r="E4081" s="7"/>
      <c r="F4081" s="7"/>
      <c r="G4081" s="7"/>
      <c r="H4081" s="7"/>
      <c r="I4081" s="7"/>
      <c r="J4081" s="7"/>
      <c r="K4081" s="7"/>
      <c r="L4081" s="7"/>
      <c r="M4081" s="7"/>
      <c r="N4081" s="7"/>
      <c r="O4081" s="7"/>
      <c r="P4081" s="7"/>
      <c r="Q4081" s="7"/>
      <c r="R4081" s="7"/>
      <c r="S4081" s="7"/>
      <c r="T4081" s="7"/>
      <c r="U4081" s="7"/>
      <c r="V4081" s="7"/>
      <c r="W4081" s="7"/>
      <c r="X4081" s="7"/>
      <c r="Y4081" s="7"/>
    </row>
    <row r="4082" spans="1:25" ht="13" x14ac:dyDescent="0.15">
      <c r="A4082" s="7"/>
      <c r="B4082" s="7"/>
      <c r="C4082" s="7"/>
      <c r="D4082" s="8"/>
      <c r="E4082" s="7"/>
      <c r="F4082" s="7"/>
      <c r="G4082" s="7"/>
      <c r="H4082" s="7"/>
      <c r="I4082" s="7"/>
      <c r="J4082" s="7"/>
      <c r="K4082" s="7"/>
      <c r="L4082" s="7"/>
      <c r="M4082" s="7"/>
      <c r="N4082" s="7"/>
      <c r="O4082" s="7"/>
      <c r="P4082" s="7"/>
      <c r="Q4082" s="7"/>
      <c r="R4082" s="7"/>
      <c r="S4082" s="7"/>
      <c r="T4082" s="7"/>
      <c r="U4082" s="7"/>
      <c r="V4082" s="7"/>
      <c r="W4082" s="7"/>
      <c r="X4082" s="7"/>
      <c r="Y4082" s="7"/>
    </row>
    <row r="4083" spans="1:25" ht="13" x14ac:dyDescent="0.15">
      <c r="A4083" s="7"/>
      <c r="B4083" s="7"/>
      <c r="C4083" s="7"/>
      <c r="D4083" s="8"/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7"/>
      <c r="P4083" s="7"/>
      <c r="Q4083" s="7"/>
      <c r="R4083" s="7"/>
      <c r="S4083" s="7"/>
      <c r="T4083" s="7"/>
      <c r="U4083" s="7"/>
      <c r="V4083" s="7"/>
      <c r="W4083" s="7"/>
      <c r="X4083" s="7"/>
      <c r="Y4083" s="7"/>
    </row>
  </sheetData>
  <mergeCells count="106">
    <mergeCell ref="A1:B2"/>
    <mergeCell ref="C1:C2"/>
    <mergeCell ref="D1:D2"/>
    <mergeCell ref="E1:H1"/>
    <mergeCell ref="A3:A15"/>
    <mergeCell ref="B3:B15"/>
    <mergeCell ref="C3:C15"/>
    <mergeCell ref="H3:H15"/>
    <mergeCell ref="D3:D15"/>
    <mergeCell ref="F3:F15"/>
    <mergeCell ref="B16:B56"/>
    <mergeCell ref="C16:C56"/>
    <mergeCell ref="D16:D56"/>
    <mergeCell ref="F16:F56"/>
    <mergeCell ref="H16:H56"/>
    <mergeCell ref="A16:A56"/>
    <mergeCell ref="A57:A187"/>
    <mergeCell ref="B57:B187"/>
    <mergeCell ref="C57:C187"/>
    <mergeCell ref="D57:D187"/>
    <mergeCell ref="F57:F187"/>
    <mergeCell ref="H57:H187"/>
    <mergeCell ref="F188:F247"/>
    <mergeCell ref="F248:F255"/>
    <mergeCell ref="F256:F284"/>
    <mergeCell ref="F285:F296"/>
    <mergeCell ref="A188:A247"/>
    <mergeCell ref="B188:B247"/>
    <mergeCell ref="C188:C247"/>
    <mergeCell ref="D188:D247"/>
    <mergeCell ref="H188:H247"/>
    <mergeCell ref="A248:A255"/>
    <mergeCell ref="D248:D255"/>
    <mergeCell ref="H248:H255"/>
    <mergeCell ref="B248:B255"/>
    <mergeCell ref="C248:C255"/>
    <mergeCell ref="A256:A284"/>
    <mergeCell ref="B256:B284"/>
    <mergeCell ref="C256:C284"/>
    <mergeCell ref="D256:D284"/>
    <mergeCell ref="H256:H284"/>
    <mergeCell ref="H285:H296"/>
    <mergeCell ref="A495:A516"/>
    <mergeCell ref="B495:B516"/>
    <mergeCell ref="C495:C516"/>
    <mergeCell ref="D495:D516"/>
    <mergeCell ref="F475:F494"/>
    <mergeCell ref="H475:H494"/>
    <mergeCell ref="F495:F516"/>
    <mergeCell ref="H495:H516"/>
    <mergeCell ref="H297:H321"/>
    <mergeCell ref="C449:C465"/>
    <mergeCell ref="D449:D465"/>
    <mergeCell ref="A440:A448"/>
    <mergeCell ref="B440:B448"/>
    <mergeCell ref="C440:C448"/>
    <mergeCell ref="D440:D448"/>
    <mergeCell ref="F440:F448"/>
    <mergeCell ref="B449:B465"/>
    <mergeCell ref="F449:F465"/>
    <mergeCell ref="H322:H374"/>
    <mergeCell ref="H375:H386"/>
    <mergeCell ref="H387:H439"/>
    <mergeCell ref="H440:H448"/>
    <mergeCell ref="H449:H465"/>
    <mergeCell ref="A468:A474"/>
    <mergeCell ref="B468:B474"/>
    <mergeCell ref="C468:C474"/>
    <mergeCell ref="D468:D474"/>
    <mergeCell ref="F468:F474"/>
    <mergeCell ref="A475:A494"/>
    <mergeCell ref="B475:B494"/>
    <mergeCell ref="A285:A296"/>
    <mergeCell ref="B285:B296"/>
    <mergeCell ref="C285:C296"/>
    <mergeCell ref="D285:D296"/>
    <mergeCell ref="A297:A321"/>
    <mergeCell ref="B297:B321"/>
    <mergeCell ref="F297:F321"/>
    <mergeCell ref="A322:A374"/>
    <mergeCell ref="A375:A386"/>
    <mergeCell ref="A387:A439"/>
    <mergeCell ref="A449:A465"/>
    <mergeCell ref="A466:A467"/>
    <mergeCell ref="C475:C494"/>
    <mergeCell ref="D475:D494"/>
    <mergeCell ref="H466:H467"/>
    <mergeCell ref="H468:H474"/>
    <mergeCell ref="C297:C321"/>
    <mergeCell ref="D297:D321"/>
    <mergeCell ref="B322:B374"/>
    <mergeCell ref="C322:C374"/>
    <mergeCell ref="D322:D374"/>
    <mergeCell ref="F322:F374"/>
    <mergeCell ref="F375:F386"/>
    <mergeCell ref="C387:C439"/>
    <mergeCell ref="D387:D439"/>
    <mergeCell ref="F387:F439"/>
    <mergeCell ref="B375:B386"/>
    <mergeCell ref="C375:C386"/>
    <mergeCell ref="D375:D386"/>
    <mergeCell ref="B387:B439"/>
    <mergeCell ref="B466:B467"/>
    <mergeCell ref="C466:C467"/>
    <mergeCell ref="D466:D467"/>
    <mergeCell ref="F466:F4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393"/>
  <sheetViews>
    <sheetView topLeftCell="A197" workbookViewId="0">
      <selection activeCell="C412" sqref="C412"/>
    </sheetView>
  </sheetViews>
  <sheetFormatPr baseColWidth="10" defaultColWidth="14.5" defaultRowHeight="13" x14ac:dyDescent="0.15"/>
  <cols>
    <col min="1" max="1" width="7.5" style="28" customWidth="1"/>
    <col min="2" max="2" width="45.33203125" style="28" customWidth="1"/>
    <col min="3" max="3" width="39.5" style="28" customWidth="1"/>
    <col min="4" max="4" width="14.6640625" style="28" customWidth="1"/>
    <col min="5" max="5" width="17.5" style="28" customWidth="1"/>
    <col min="6" max="6" width="34.5" style="28" customWidth="1"/>
    <col min="7" max="16384" width="14.5" style="28"/>
  </cols>
  <sheetData>
    <row r="1" spans="1:27" x14ac:dyDescent="0.15">
      <c r="A1" s="47" t="s">
        <v>0</v>
      </c>
      <c r="B1" s="52" t="s">
        <v>2</v>
      </c>
      <c r="C1" s="52" t="s">
        <v>3</v>
      </c>
      <c r="D1" s="52" t="s">
        <v>4</v>
      </c>
      <c r="E1" s="52" t="s">
        <v>5</v>
      </c>
      <c r="F1" s="52" t="s">
        <v>6</v>
      </c>
      <c r="G1" s="54" t="s">
        <v>7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7"/>
      <c r="Y1" s="7"/>
      <c r="Z1" s="7"/>
      <c r="AA1" s="7"/>
    </row>
    <row r="2" spans="1:27" ht="56" x14ac:dyDescent="0.15">
      <c r="A2" s="58"/>
      <c r="B2" s="53"/>
      <c r="C2" s="53"/>
      <c r="D2" s="53"/>
      <c r="E2" s="53"/>
      <c r="F2" s="53"/>
      <c r="G2" s="29" t="s">
        <v>10</v>
      </c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15</v>
      </c>
      <c r="M2" s="29" t="s">
        <v>16</v>
      </c>
      <c r="N2" s="29" t="s">
        <v>17</v>
      </c>
      <c r="O2" s="29" t="s">
        <v>18</v>
      </c>
      <c r="P2" s="29" t="s">
        <v>19</v>
      </c>
      <c r="Q2" s="29" t="s">
        <v>20</v>
      </c>
      <c r="R2" s="29" t="s">
        <v>21</v>
      </c>
      <c r="S2" s="29" t="s">
        <v>22</v>
      </c>
      <c r="T2" s="29" t="s">
        <v>23</v>
      </c>
      <c r="U2" s="29" t="s">
        <v>24</v>
      </c>
      <c r="V2" s="29" t="s">
        <v>25</v>
      </c>
      <c r="W2" s="29" t="s">
        <v>26</v>
      </c>
      <c r="X2" s="7"/>
      <c r="Y2" s="7"/>
      <c r="Z2" s="7"/>
      <c r="AA2" s="7"/>
    </row>
    <row r="3" spans="1:27" ht="28" x14ac:dyDescent="0.15">
      <c r="A3" s="6">
        <v>1</v>
      </c>
      <c r="B3" s="10" t="s">
        <v>31</v>
      </c>
      <c r="C3" s="5" t="s">
        <v>33</v>
      </c>
      <c r="D3" s="6"/>
      <c r="E3" s="6"/>
      <c r="F3" s="10"/>
      <c r="G3" s="6"/>
      <c r="H3" s="6"/>
      <c r="I3" s="6" t="s">
        <v>34</v>
      </c>
      <c r="J3" s="6"/>
      <c r="K3" s="6"/>
      <c r="L3" s="6"/>
      <c r="M3" s="6"/>
      <c r="N3" s="6" t="s">
        <v>39</v>
      </c>
      <c r="O3" s="6" t="s">
        <v>39</v>
      </c>
      <c r="P3" s="6"/>
      <c r="Q3" s="6"/>
      <c r="R3" s="6"/>
      <c r="S3" s="6"/>
      <c r="T3" s="6"/>
      <c r="U3" s="6"/>
      <c r="V3" s="6"/>
      <c r="W3" s="6" t="s">
        <v>34</v>
      </c>
      <c r="X3" s="7"/>
      <c r="Y3" s="7"/>
      <c r="Z3" s="7"/>
      <c r="AA3" s="7"/>
    </row>
    <row r="4" spans="1:27" ht="28" x14ac:dyDescent="0.15">
      <c r="A4" s="6">
        <v>2</v>
      </c>
      <c r="B4" s="10" t="s">
        <v>41</v>
      </c>
      <c r="C4" s="5" t="s">
        <v>42</v>
      </c>
      <c r="D4" s="6"/>
      <c r="E4" s="6"/>
      <c r="F4" s="10"/>
      <c r="G4" s="6"/>
      <c r="H4" s="6"/>
      <c r="I4" s="6" t="s">
        <v>34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 t="s">
        <v>34</v>
      </c>
      <c r="X4" s="7"/>
      <c r="Y4" s="7"/>
      <c r="Z4" s="7"/>
      <c r="AA4" s="7"/>
    </row>
    <row r="5" spans="1:27" ht="28" x14ac:dyDescent="0.15">
      <c r="A5" s="6">
        <v>3</v>
      </c>
      <c r="B5" s="10" t="s">
        <v>44</v>
      </c>
      <c r="C5" s="10" t="s">
        <v>33</v>
      </c>
      <c r="D5" s="6"/>
      <c r="E5" s="6"/>
      <c r="F5" s="10"/>
      <c r="G5" s="6"/>
      <c r="H5" s="6"/>
      <c r="I5" s="6" t="s">
        <v>34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 t="s">
        <v>34</v>
      </c>
      <c r="X5" s="7"/>
      <c r="Y5" s="7"/>
      <c r="Z5" s="7"/>
      <c r="AA5" s="7"/>
    </row>
    <row r="6" spans="1:27" ht="28" x14ac:dyDescent="0.15">
      <c r="A6" s="6">
        <v>4</v>
      </c>
      <c r="B6" s="10" t="s">
        <v>45</v>
      </c>
      <c r="C6" s="10" t="s">
        <v>46</v>
      </c>
      <c r="D6" s="6"/>
      <c r="E6" s="6"/>
      <c r="F6" s="10"/>
      <c r="G6" s="6"/>
      <c r="H6" s="6"/>
      <c r="I6" s="6" t="s">
        <v>34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 t="s">
        <v>34</v>
      </c>
      <c r="X6" s="7"/>
      <c r="Y6" s="7"/>
      <c r="Z6" s="7"/>
      <c r="AA6" s="7"/>
    </row>
    <row r="7" spans="1:27" ht="28" x14ac:dyDescent="0.15">
      <c r="A7" s="6">
        <v>5</v>
      </c>
      <c r="B7" s="10" t="s">
        <v>47</v>
      </c>
      <c r="C7" s="10" t="s">
        <v>48</v>
      </c>
      <c r="D7" s="6">
        <v>2019</v>
      </c>
      <c r="E7" s="6"/>
      <c r="F7" s="10"/>
      <c r="G7" s="6"/>
      <c r="H7" s="6"/>
      <c r="I7" s="6" t="s">
        <v>34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 t="s">
        <v>34</v>
      </c>
      <c r="X7" s="7"/>
      <c r="Y7" s="7"/>
      <c r="Z7" s="7"/>
      <c r="AA7" s="7"/>
    </row>
    <row r="8" spans="1:27" ht="28" x14ac:dyDescent="0.15">
      <c r="A8" s="6">
        <v>6</v>
      </c>
      <c r="B8" s="10" t="s">
        <v>49</v>
      </c>
      <c r="C8" s="10"/>
      <c r="D8" s="6">
        <v>2019</v>
      </c>
      <c r="E8" s="6"/>
      <c r="F8" s="10"/>
      <c r="G8" s="6"/>
      <c r="H8" s="6"/>
      <c r="I8" s="6" t="s">
        <v>34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 t="s">
        <v>34</v>
      </c>
      <c r="X8" s="7"/>
      <c r="Y8" s="7"/>
      <c r="Z8" s="7"/>
      <c r="AA8" s="7"/>
    </row>
    <row r="9" spans="1:27" ht="28" x14ac:dyDescent="0.15">
      <c r="A9" s="6">
        <v>7</v>
      </c>
      <c r="B9" s="10" t="s">
        <v>50</v>
      </c>
      <c r="C9" s="10" t="s">
        <v>51</v>
      </c>
      <c r="D9" s="6">
        <v>2018</v>
      </c>
      <c r="E9" s="6"/>
      <c r="F9" s="10"/>
      <c r="G9" s="6"/>
      <c r="H9" s="6"/>
      <c r="I9" s="6" t="s">
        <v>34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 t="s">
        <v>34</v>
      </c>
      <c r="X9" s="7"/>
      <c r="Y9" s="7"/>
      <c r="Z9" s="7"/>
      <c r="AA9" s="7"/>
    </row>
    <row r="10" spans="1:27" ht="14" x14ac:dyDescent="0.15">
      <c r="A10" s="6">
        <v>8</v>
      </c>
      <c r="B10" s="10" t="s">
        <v>53</v>
      </c>
      <c r="C10" s="10" t="s">
        <v>54</v>
      </c>
      <c r="D10" s="6">
        <v>2017</v>
      </c>
      <c r="E10" s="6"/>
      <c r="F10" s="10"/>
      <c r="G10" s="6"/>
      <c r="H10" s="6"/>
      <c r="I10" s="6" t="s">
        <v>34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 t="s">
        <v>34</v>
      </c>
      <c r="X10" s="7"/>
      <c r="Y10" s="7"/>
      <c r="Z10" s="7"/>
      <c r="AA10" s="7"/>
    </row>
    <row r="11" spans="1:27" ht="14" x14ac:dyDescent="0.15">
      <c r="A11" s="6">
        <v>9</v>
      </c>
      <c r="B11" s="10" t="s">
        <v>55</v>
      </c>
      <c r="C11" s="10" t="s">
        <v>33</v>
      </c>
      <c r="D11" s="6"/>
      <c r="E11" s="6"/>
      <c r="F11" s="10"/>
      <c r="G11" s="6" t="s">
        <v>34</v>
      </c>
      <c r="H11" s="6"/>
      <c r="I11" s="6" t="s">
        <v>34</v>
      </c>
      <c r="J11" s="6"/>
      <c r="K11" s="6"/>
      <c r="L11" s="6"/>
      <c r="M11" s="6"/>
      <c r="N11" s="6"/>
      <c r="O11" s="6"/>
      <c r="P11" s="6" t="s">
        <v>34</v>
      </c>
      <c r="Q11" s="6"/>
      <c r="R11" s="6"/>
      <c r="S11" s="6"/>
      <c r="T11" s="6"/>
      <c r="U11" s="6"/>
      <c r="V11" s="6"/>
      <c r="W11" s="6" t="s">
        <v>34</v>
      </c>
      <c r="X11" s="7"/>
      <c r="Y11" s="7"/>
      <c r="Z11" s="7"/>
      <c r="AA11" s="7"/>
    </row>
    <row r="12" spans="1:27" ht="28" x14ac:dyDescent="0.15">
      <c r="A12" s="6">
        <v>10</v>
      </c>
      <c r="B12" s="10" t="s">
        <v>57</v>
      </c>
      <c r="C12" s="10" t="s">
        <v>42</v>
      </c>
      <c r="D12" s="6"/>
      <c r="E12" s="6"/>
      <c r="F12" s="10"/>
      <c r="G12" s="6"/>
      <c r="H12" s="6"/>
      <c r="I12" s="6" t="s">
        <v>34</v>
      </c>
      <c r="J12" s="6"/>
      <c r="K12" s="6" t="s">
        <v>34</v>
      </c>
      <c r="L12" s="6"/>
      <c r="M12" s="6"/>
      <c r="N12" s="6"/>
      <c r="O12" s="6" t="s">
        <v>34</v>
      </c>
      <c r="P12" s="6"/>
      <c r="Q12" s="6"/>
      <c r="R12" s="6"/>
      <c r="S12" s="6"/>
      <c r="T12" s="6"/>
      <c r="U12" s="6"/>
      <c r="V12" s="6"/>
      <c r="W12" s="6" t="s">
        <v>34</v>
      </c>
      <c r="X12" s="7"/>
      <c r="Y12" s="7"/>
      <c r="Z12" s="7"/>
      <c r="AA12" s="7"/>
    </row>
    <row r="13" spans="1:27" ht="14" x14ac:dyDescent="0.15">
      <c r="A13" s="6">
        <v>11</v>
      </c>
      <c r="B13" s="10" t="s">
        <v>59</v>
      </c>
      <c r="C13" s="10" t="s">
        <v>60</v>
      </c>
      <c r="D13" s="6">
        <v>2016</v>
      </c>
      <c r="E13" s="6"/>
      <c r="F13" s="10"/>
      <c r="G13" s="6" t="s">
        <v>34</v>
      </c>
      <c r="H13" s="6"/>
      <c r="I13" s="6" t="s">
        <v>34</v>
      </c>
      <c r="J13" s="6"/>
      <c r="K13" s="6"/>
      <c r="L13" s="6"/>
      <c r="M13" s="6"/>
      <c r="N13" s="6"/>
      <c r="O13" s="6"/>
      <c r="P13" s="6" t="s">
        <v>34</v>
      </c>
      <c r="Q13" s="6"/>
      <c r="R13" s="6"/>
      <c r="S13" s="6"/>
      <c r="T13" s="6"/>
      <c r="U13" s="6"/>
      <c r="V13" s="6"/>
      <c r="W13" s="6" t="s">
        <v>34</v>
      </c>
      <c r="X13" s="7"/>
      <c r="Y13" s="7"/>
      <c r="Z13" s="7"/>
      <c r="AA13" s="7"/>
    </row>
    <row r="14" spans="1:27" ht="14" x14ac:dyDescent="0.15">
      <c r="A14" s="6">
        <v>12</v>
      </c>
      <c r="B14" s="10" t="s">
        <v>61</v>
      </c>
      <c r="C14" s="10" t="s">
        <v>62</v>
      </c>
      <c r="D14" s="6">
        <v>2016</v>
      </c>
      <c r="E14" s="6"/>
      <c r="F14" s="10"/>
      <c r="G14" s="6"/>
      <c r="H14" s="6"/>
      <c r="I14" s="6" t="s">
        <v>34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 t="s">
        <v>34</v>
      </c>
      <c r="X14" s="7"/>
      <c r="Y14" s="7"/>
      <c r="Z14" s="7"/>
      <c r="AA14" s="7"/>
    </row>
    <row r="15" spans="1:27" ht="28" x14ac:dyDescent="0.15">
      <c r="A15" s="6">
        <v>13</v>
      </c>
      <c r="B15" s="10" t="s">
        <v>63</v>
      </c>
      <c r="C15" s="10"/>
      <c r="D15" s="6">
        <v>2019</v>
      </c>
      <c r="E15" s="6"/>
      <c r="F15" s="10"/>
      <c r="G15" s="6"/>
      <c r="H15" s="6"/>
      <c r="I15" s="6" t="s">
        <v>34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 t="s">
        <v>34</v>
      </c>
      <c r="X15" s="7"/>
      <c r="Y15" s="7"/>
      <c r="Z15" s="7"/>
      <c r="AA15" s="7"/>
    </row>
    <row r="16" spans="1:27" ht="14" x14ac:dyDescent="0.15">
      <c r="A16" s="6">
        <v>14</v>
      </c>
      <c r="B16" s="10" t="s">
        <v>64</v>
      </c>
      <c r="C16" s="10" t="s">
        <v>42</v>
      </c>
      <c r="D16" s="6"/>
      <c r="E16" s="6"/>
      <c r="F16" s="10"/>
      <c r="G16" s="6"/>
      <c r="H16" s="6"/>
      <c r="I16" s="6" t="s">
        <v>34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 t="s">
        <v>34</v>
      </c>
      <c r="X16" s="7"/>
      <c r="Y16" s="7"/>
      <c r="Z16" s="7"/>
      <c r="AA16" s="7"/>
    </row>
    <row r="17" spans="1:27" ht="28" x14ac:dyDescent="0.15">
      <c r="A17" s="6">
        <v>15</v>
      </c>
      <c r="B17" s="10" t="s">
        <v>67</v>
      </c>
      <c r="C17" s="10"/>
      <c r="D17" s="6">
        <v>2019</v>
      </c>
      <c r="E17" s="6"/>
      <c r="F17" s="10"/>
      <c r="G17" s="6"/>
      <c r="H17" s="6"/>
      <c r="I17" s="6" t="s">
        <v>34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 t="s">
        <v>34</v>
      </c>
      <c r="X17" s="7"/>
      <c r="Y17" s="7"/>
      <c r="Z17" s="7"/>
      <c r="AA17" s="7"/>
    </row>
    <row r="18" spans="1:27" ht="14" x14ac:dyDescent="0.15">
      <c r="A18" s="6">
        <v>16</v>
      </c>
      <c r="B18" s="10" t="s">
        <v>68</v>
      </c>
      <c r="C18" s="10" t="s">
        <v>46</v>
      </c>
      <c r="D18" s="6"/>
      <c r="E18" s="6"/>
      <c r="F18" s="10"/>
      <c r="G18" s="6"/>
      <c r="H18" s="6"/>
      <c r="I18" s="6" t="s">
        <v>34</v>
      </c>
      <c r="J18" s="6"/>
      <c r="K18" s="6"/>
      <c r="L18" s="6"/>
      <c r="M18" s="6"/>
      <c r="N18" s="6"/>
      <c r="O18" s="6"/>
      <c r="P18" s="6"/>
      <c r="Q18" s="6" t="s">
        <v>34</v>
      </c>
      <c r="R18" s="6"/>
      <c r="S18" s="6"/>
      <c r="T18" s="6"/>
      <c r="U18" s="6"/>
      <c r="V18" s="6" t="s">
        <v>34</v>
      </c>
      <c r="W18" s="6" t="s">
        <v>34</v>
      </c>
      <c r="X18" s="7"/>
      <c r="Y18" s="7"/>
      <c r="Z18" s="7"/>
      <c r="AA18" s="7"/>
    </row>
    <row r="19" spans="1:27" ht="28" x14ac:dyDescent="0.15">
      <c r="A19" s="6">
        <v>17</v>
      </c>
      <c r="B19" s="10" t="s">
        <v>69</v>
      </c>
      <c r="C19" s="10" t="s">
        <v>70</v>
      </c>
      <c r="D19" s="6"/>
      <c r="E19" s="6"/>
      <c r="F19" s="10"/>
      <c r="G19" s="6"/>
      <c r="H19" s="6"/>
      <c r="I19" s="6" t="s">
        <v>34</v>
      </c>
      <c r="J19" s="6"/>
      <c r="K19" s="6"/>
      <c r="L19" s="6"/>
      <c r="M19" s="6"/>
      <c r="N19" s="6" t="s">
        <v>34</v>
      </c>
      <c r="O19" s="6" t="s">
        <v>34</v>
      </c>
      <c r="P19" s="6"/>
      <c r="Q19" s="6" t="s">
        <v>34</v>
      </c>
      <c r="R19" s="6"/>
      <c r="S19" s="6"/>
      <c r="T19" s="6"/>
      <c r="U19" s="6"/>
      <c r="V19" s="6" t="s">
        <v>34</v>
      </c>
      <c r="W19" s="6" t="s">
        <v>34</v>
      </c>
      <c r="X19" s="7"/>
      <c r="Y19" s="7"/>
      <c r="Z19" s="7"/>
      <c r="AA19" s="7"/>
    </row>
    <row r="20" spans="1:27" ht="28" x14ac:dyDescent="0.15">
      <c r="A20" s="6">
        <v>18</v>
      </c>
      <c r="B20" s="10" t="s">
        <v>71</v>
      </c>
      <c r="C20" s="10" t="s">
        <v>70</v>
      </c>
      <c r="D20" s="6"/>
      <c r="E20" s="6"/>
      <c r="F20" s="10"/>
      <c r="G20" s="6"/>
      <c r="H20" s="6"/>
      <c r="I20" s="6" t="s">
        <v>34</v>
      </c>
      <c r="J20" s="6"/>
      <c r="K20" s="6"/>
      <c r="L20" s="6"/>
      <c r="M20" s="6"/>
      <c r="N20" s="6" t="s">
        <v>34</v>
      </c>
      <c r="O20" s="6" t="s">
        <v>34</v>
      </c>
      <c r="P20" s="6"/>
      <c r="Q20" s="6" t="s">
        <v>34</v>
      </c>
      <c r="R20" s="6"/>
      <c r="S20" s="6"/>
      <c r="T20" s="6"/>
      <c r="U20" s="6"/>
      <c r="V20" s="6" t="s">
        <v>34</v>
      </c>
      <c r="W20" s="6" t="s">
        <v>34</v>
      </c>
      <c r="X20" s="7"/>
      <c r="Y20" s="7"/>
      <c r="Z20" s="7"/>
      <c r="AA20" s="7"/>
    </row>
    <row r="21" spans="1:27" ht="14" x14ac:dyDescent="0.15">
      <c r="A21" s="6">
        <v>19</v>
      </c>
      <c r="B21" s="10" t="s">
        <v>72</v>
      </c>
      <c r="C21" s="10" t="s">
        <v>73</v>
      </c>
      <c r="D21" s="6"/>
      <c r="E21" s="6"/>
      <c r="F21" s="10"/>
      <c r="G21" s="6"/>
      <c r="H21" s="6"/>
      <c r="I21" s="6" t="s">
        <v>34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 t="s">
        <v>34</v>
      </c>
      <c r="X21" s="7"/>
      <c r="Y21" s="7"/>
      <c r="Z21" s="7"/>
      <c r="AA21" s="7"/>
    </row>
    <row r="22" spans="1:27" ht="42" x14ac:dyDescent="0.15">
      <c r="A22" s="6">
        <v>20</v>
      </c>
      <c r="B22" s="10" t="s">
        <v>74</v>
      </c>
      <c r="C22" s="10" t="s">
        <v>70</v>
      </c>
      <c r="D22" s="6"/>
      <c r="E22" s="6"/>
      <c r="F22" s="10"/>
      <c r="G22" s="6"/>
      <c r="H22" s="6"/>
      <c r="I22" s="6" t="s">
        <v>34</v>
      </c>
      <c r="J22" s="6"/>
      <c r="K22" s="6"/>
      <c r="L22" s="6"/>
      <c r="M22" s="6"/>
      <c r="N22" s="6" t="s">
        <v>34</v>
      </c>
      <c r="O22" s="6" t="s">
        <v>34</v>
      </c>
      <c r="P22" s="6"/>
      <c r="Q22" s="6" t="s">
        <v>34</v>
      </c>
      <c r="R22" s="6"/>
      <c r="S22" s="6"/>
      <c r="T22" s="6"/>
      <c r="U22" s="6" t="s">
        <v>34</v>
      </c>
      <c r="V22" s="6" t="s">
        <v>34</v>
      </c>
      <c r="W22" s="6" t="s">
        <v>34</v>
      </c>
      <c r="X22" s="7"/>
      <c r="Y22" s="7"/>
      <c r="Z22" s="7"/>
      <c r="AA22" s="7"/>
    </row>
    <row r="23" spans="1:27" ht="14" x14ac:dyDescent="0.15">
      <c r="A23" s="6">
        <v>21</v>
      </c>
      <c r="B23" s="10" t="s">
        <v>75</v>
      </c>
      <c r="C23" s="10"/>
      <c r="D23" s="6">
        <v>2017</v>
      </c>
      <c r="E23" s="6"/>
      <c r="F23" s="10"/>
      <c r="G23" s="6"/>
      <c r="H23" s="6"/>
      <c r="I23" s="6" t="s">
        <v>34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 t="s">
        <v>34</v>
      </c>
      <c r="X23" s="7"/>
      <c r="Y23" s="7"/>
      <c r="Z23" s="7"/>
      <c r="AA23" s="7"/>
    </row>
    <row r="24" spans="1:27" ht="14" x14ac:dyDescent="0.15">
      <c r="A24" s="6">
        <v>22</v>
      </c>
      <c r="B24" s="10" t="s">
        <v>77</v>
      </c>
      <c r="C24" s="10"/>
      <c r="D24" s="6">
        <v>2019</v>
      </c>
      <c r="E24" s="6"/>
      <c r="F24" s="10"/>
      <c r="G24" s="6"/>
      <c r="H24" s="6" t="s">
        <v>34</v>
      </c>
      <c r="I24" s="6" t="s">
        <v>34</v>
      </c>
      <c r="J24" s="6"/>
      <c r="K24" s="6"/>
      <c r="L24" s="6"/>
      <c r="M24" s="6"/>
      <c r="N24" s="6"/>
      <c r="O24" s="6"/>
      <c r="P24" s="6"/>
      <c r="Q24" s="6"/>
      <c r="R24" s="6" t="s">
        <v>34</v>
      </c>
      <c r="S24" s="6"/>
      <c r="T24" s="6"/>
      <c r="U24" s="6"/>
      <c r="V24" s="6"/>
      <c r="W24" s="6" t="s">
        <v>34</v>
      </c>
      <c r="X24" s="7"/>
      <c r="Y24" s="7"/>
      <c r="Z24" s="7"/>
      <c r="AA24" s="7"/>
    </row>
    <row r="25" spans="1:27" ht="42" x14ac:dyDescent="0.15">
      <c r="A25" s="6">
        <v>23</v>
      </c>
      <c r="B25" s="10" t="s">
        <v>78</v>
      </c>
      <c r="C25" s="10" t="s">
        <v>79</v>
      </c>
      <c r="D25" s="6">
        <v>2019</v>
      </c>
      <c r="E25" s="6"/>
      <c r="F25" s="10"/>
      <c r="G25" s="6"/>
      <c r="H25" s="6"/>
      <c r="I25" s="6" t="s">
        <v>34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 t="s">
        <v>34</v>
      </c>
      <c r="X25" s="7"/>
      <c r="Y25" s="7"/>
      <c r="Z25" s="7"/>
      <c r="AA25" s="7"/>
    </row>
    <row r="26" spans="1:27" ht="42" x14ac:dyDescent="0.15">
      <c r="A26" s="6">
        <v>24</v>
      </c>
      <c r="B26" s="10" t="s">
        <v>80</v>
      </c>
      <c r="C26" s="10" t="s">
        <v>81</v>
      </c>
      <c r="D26" s="6"/>
      <c r="E26" s="6"/>
      <c r="F26" s="10"/>
      <c r="G26" s="6"/>
      <c r="H26" s="6"/>
      <c r="I26" s="6" t="s">
        <v>34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 t="s">
        <v>34</v>
      </c>
      <c r="X26" s="7"/>
      <c r="Y26" s="7"/>
      <c r="Z26" s="7"/>
      <c r="AA26" s="7"/>
    </row>
    <row r="27" spans="1:27" ht="28" x14ac:dyDescent="0.15">
      <c r="A27" s="6">
        <v>25</v>
      </c>
      <c r="B27" s="10" t="s">
        <v>82</v>
      </c>
      <c r="C27" s="10" t="s">
        <v>81</v>
      </c>
      <c r="D27" s="6"/>
      <c r="E27" s="6"/>
      <c r="F27" s="10"/>
      <c r="G27" s="6"/>
      <c r="H27" s="6"/>
      <c r="I27" s="6" t="s">
        <v>34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 t="s">
        <v>34</v>
      </c>
      <c r="X27" s="7"/>
      <c r="Y27" s="7"/>
      <c r="Z27" s="7"/>
      <c r="AA27" s="7"/>
    </row>
    <row r="28" spans="1:27" ht="42" x14ac:dyDescent="0.15">
      <c r="A28" s="6">
        <v>26</v>
      </c>
      <c r="B28" s="10" t="s">
        <v>83</v>
      </c>
      <c r="C28" s="10" t="s">
        <v>70</v>
      </c>
      <c r="D28" s="6"/>
      <c r="E28" s="6"/>
      <c r="F28" s="10"/>
      <c r="G28" s="6"/>
      <c r="H28" s="6"/>
      <c r="I28" s="6" t="s">
        <v>34</v>
      </c>
      <c r="J28" s="6"/>
      <c r="K28" s="6"/>
      <c r="L28" s="6"/>
      <c r="M28" s="6"/>
      <c r="N28" s="6" t="s">
        <v>34</v>
      </c>
      <c r="O28" s="6" t="s">
        <v>34</v>
      </c>
      <c r="P28" s="6"/>
      <c r="Q28" s="6" t="s">
        <v>34</v>
      </c>
      <c r="R28" s="6"/>
      <c r="S28" s="6"/>
      <c r="T28" s="6"/>
      <c r="U28" s="6"/>
      <c r="V28" s="6" t="s">
        <v>34</v>
      </c>
      <c r="W28" s="6" t="s">
        <v>34</v>
      </c>
      <c r="X28" s="7"/>
      <c r="Y28" s="7"/>
      <c r="Z28" s="7"/>
      <c r="AA28" s="7"/>
    </row>
    <row r="29" spans="1:27" ht="56" x14ac:dyDescent="0.15">
      <c r="A29" s="6">
        <v>27</v>
      </c>
      <c r="B29" s="10" t="s">
        <v>84</v>
      </c>
      <c r="C29" s="10" t="s">
        <v>70</v>
      </c>
      <c r="D29" s="6"/>
      <c r="E29" s="6"/>
      <c r="F29" s="10"/>
      <c r="G29" s="6"/>
      <c r="H29" s="6"/>
      <c r="I29" s="6" t="s">
        <v>34</v>
      </c>
      <c r="J29" s="6"/>
      <c r="K29" s="6"/>
      <c r="L29" s="6"/>
      <c r="M29" s="6" t="s">
        <v>34</v>
      </c>
      <c r="N29" s="6" t="s">
        <v>34</v>
      </c>
      <c r="O29" s="6" t="s">
        <v>34</v>
      </c>
      <c r="P29" s="6"/>
      <c r="Q29" s="6" t="s">
        <v>34</v>
      </c>
      <c r="R29" s="6"/>
      <c r="S29" s="6" t="s">
        <v>34</v>
      </c>
      <c r="T29" s="6"/>
      <c r="U29" s="6" t="s">
        <v>34</v>
      </c>
      <c r="V29" s="6" t="s">
        <v>34</v>
      </c>
      <c r="W29" s="6" t="s">
        <v>34</v>
      </c>
      <c r="X29" s="7"/>
      <c r="Y29" s="7"/>
      <c r="Z29" s="7"/>
      <c r="AA29" s="7"/>
    </row>
    <row r="30" spans="1:27" ht="14" x14ac:dyDescent="0.15">
      <c r="A30" s="6">
        <v>28</v>
      </c>
      <c r="B30" s="10" t="s">
        <v>85</v>
      </c>
      <c r="C30" s="10"/>
      <c r="D30" s="6">
        <v>2018</v>
      </c>
      <c r="E30" s="6"/>
      <c r="F30" s="10"/>
      <c r="G30" s="6"/>
      <c r="H30" s="6"/>
      <c r="I30" s="6" t="s">
        <v>34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 t="s">
        <v>34</v>
      </c>
      <c r="X30" s="7"/>
      <c r="Y30" s="7"/>
      <c r="Z30" s="7"/>
      <c r="AA30" s="7"/>
    </row>
    <row r="31" spans="1:27" ht="14" x14ac:dyDescent="0.15">
      <c r="A31" s="6">
        <v>29</v>
      </c>
      <c r="B31" s="10" t="s">
        <v>86</v>
      </c>
      <c r="C31" s="10" t="s">
        <v>33</v>
      </c>
      <c r="D31" s="6"/>
      <c r="E31" s="6"/>
      <c r="F31" s="10"/>
      <c r="G31" s="6"/>
      <c r="H31" s="6"/>
      <c r="I31" s="6" t="s">
        <v>34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 t="s">
        <v>34</v>
      </c>
      <c r="X31" s="7"/>
      <c r="Y31" s="7"/>
      <c r="Z31" s="7"/>
      <c r="AA31" s="7"/>
    </row>
    <row r="32" spans="1:27" ht="28" x14ac:dyDescent="0.15">
      <c r="A32" s="6">
        <v>30</v>
      </c>
      <c r="B32" s="10" t="s">
        <v>87</v>
      </c>
      <c r="C32" s="10"/>
      <c r="D32" s="6"/>
      <c r="E32" s="6"/>
      <c r="F32" s="10"/>
      <c r="G32" s="6"/>
      <c r="H32" s="6"/>
      <c r="I32" s="6" t="s">
        <v>34</v>
      </c>
      <c r="J32" s="6"/>
      <c r="K32" s="6"/>
      <c r="L32" s="6"/>
      <c r="M32" s="6"/>
      <c r="N32" s="6"/>
      <c r="O32" s="6"/>
      <c r="P32" s="6"/>
      <c r="Q32" s="6" t="s">
        <v>34</v>
      </c>
      <c r="R32" s="6"/>
      <c r="S32" s="6"/>
      <c r="T32" s="6"/>
      <c r="U32" s="6"/>
      <c r="V32" s="6" t="s">
        <v>34</v>
      </c>
      <c r="W32" s="6" t="s">
        <v>34</v>
      </c>
      <c r="X32" s="7"/>
      <c r="Y32" s="7"/>
      <c r="Z32" s="7"/>
      <c r="AA32" s="7"/>
    </row>
    <row r="33" spans="1:27" ht="28" x14ac:dyDescent="0.15">
      <c r="A33" s="6">
        <v>31</v>
      </c>
      <c r="B33" s="10" t="s">
        <v>88</v>
      </c>
      <c r="C33" s="10"/>
      <c r="D33" s="6"/>
      <c r="E33" s="6"/>
      <c r="F33" s="10"/>
      <c r="G33" s="6"/>
      <c r="H33" s="6"/>
      <c r="I33" s="6" t="s">
        <v>34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 t="s">
        <v>34</v>
      </c>
      <c r="X33" s="7"/>
      <c r="Y33" s="7"/>
      <c r="Z33" s="7"/>
      <c r="AA33" s="7"/>
    </row>
    <row r="34" spans="1:27" ht="42" x14ac:dyDescent="0.15">
      <c r="A34" s="6">
        <v>32</v>
      </c>
      <c r="B34" s="10" t="s">
        <v>89</v>
      </c>
      <c r="C34" s="10" t="s">
        <v>90</v>
      </c>
      <c r="D34" s="6"/>
      <c r="E34" s="6"/>
      <c r="F34" s="10"/>
      <c r="G34" s="6"/>
      <c r="H34" s="6" t="s">
        <v>34</v>
      </c>
      <c r="I34" s="6" t="s">
        <v>34</v>
      </c>
      <c r="J34" s="6"/>
      <c r="K34" s="6"/>
      <c r="L34" s="6"/>
      <c r="M34" s="6"/>
      <c r="N34" s="6"/>
      <c r="O34" s="6"/>
      <c r="P34" s="6"/>
      <c r="Q34" s="6"/>
      <c r="R34" s="6" t="s">
        <v>34</v>
      </c>
      <c r="S34" s="6"/>
      <c r="T34" s="6"/>
      <c r="U34" s="6"/>
      <c r="V34" s="6"/>
      <c r="W34" s="6" t="s">
        <v>34</v>
      </c>
      <c r="X34" s="7"/>
      <c r="Y34" s="7"/>
      <c r="Z34" s="7"/>
      <c r="AA34" s="7"/>
    </row>
    <row r="35" spans="1:27" ht="14" x14ac:dyDescent="0.15">
      <c r="A35" s="6">
        <v>33</v>
      </c>
      <c r="B35" s="10" t="s">
        <v>91</v>
      </c>
      <c r="C35" s="10"/>
      <c r="D35" s="6">
        <v>2019</v>
      </c>
      <c r="E35" s="6"/>
      <c r="F35" s="10"/>
      <c r="G35" s="6"/>
      <c r="H35" s="6"/>
      <c r="I35" s="6" t="s">
        <v>34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 t="s">
        <v>34</v>
      </c>
      <c r="X35" s="7"/>
      <c r="Y35" s="7"/>
      <c r="Z35" s="7"/>
      <c r="AA35" s="7"/>
    </row>
    <row r="36" spans="1:27" ht="42" x14ac:dyDescent="0.15">
      <c r="A36" s="6">
        <v>34</v>
      </c>
      <c r="B36" s="10" t="s">
        <v>92</v>
      </c>
      <c r="C36" s="10" t="s">
        <v>93</v>
      </c>
      <c r="D36" s="6">
        <v>2019</v>
      </c>
      <c r="E36" s="6"/>
      <c r="F36" s="10"/>
      <c r="G36" s="6"/>
      <c r="H36" s="6"/>
      <c r="I36" s="6" t="s">
        <v>34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 t="s">
        <v>34</v>
      </c>
      <c r="X36" s="7"/>
      <c r="Y36" s="7"/>
      <c r="Z36" s="7"/>
      <c r="AA36" s="7"/>
    </row>
    <row r="37" spans="1:27" ht="28" x14ac:dyDescent="0.15">
      <c r="A37" s="6">
        <v>35</v>
      </c>
      <c r="B37" s="10" t="s">
        <v>94</v>
      </c>
      <c r="C37" s="10" t="s">
        <v>95</v>
      </c>
      <c r="D37" s="6">
        <v>2015</v>
      </c>
      <c r="E37" s="6"/>
      <c r="F37" s="11" t="s">
        <v>96</v>
      </c>
      <c r="G37" s="6"/>
      <c r="H37" s="6"/>
      <c r="I37" s="6" t="s">
        <v>34</v>
      </c>
      <c r="J37" s="6" t="s">
        <v>34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 t="s">
        <v>34</v>
      </c>
      <c r="W37" s="6" t="s">
        <v>34</v>
      </c>
      <c r="X37" s="7"/>
      <c r="Y37" s="7"/>
      <c r="Z37" s="7"/>
      <c r="AA37" s="7"/>
    </row>
    <row r="38" spans="1:27" ht="14" x14ac:dyDescent="0.15">
      <c r="A38" s="6">
        <v>36</v>
      </c>
      <c r="B38" s="12" t="s">
        <v>97</v>
      </c>
      <c r="C38" s="12" t="s">
        <v>98</v>
      </c>
      <c r="D38" s="13">
        <v>2019</v>
      </c>
      <c r="E38" s="6"/>
      <c r="F38" s="10"/>
      <c r="G38" s="6"/>
      <c r="H38" s="6"/>
      <c r="I38" s="6" t="s">
        <v>34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7"/>
      <c r="Y38" s="7"/>
      <c r="Z38" s="7"/>
      <c r="AA38" s="7"/>
    </row>
    <row r="39" spans="1:27" ht="14" x14ac:dyDescent="0.15">
      <c r="A39" s="6">
        <v>37</v>
      </c>
      <c r="B39" s="10" t="s">
        <v>97</v>
      </c>
      <c r="C39" s="10" t="s">
        <v>98</v>
      </c>
      <c r="D39" s="6">
        <v>2019</v>
      </c>
      <c r="E39" s="6"/>
      <c r="F39" s="10"/>
      <c r="G39" s="6"/>
      <c r="H39" s="6"/>
      <c r="I39" s="6" t="s">
        <v>34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 t="s">
        <v>34</v>
      </c>
      <c r="X39" s="7"/>
      <c r="Y39" s="7"/>
      <c r="Z39" s="7"/>
      <c r="AA39" s="7"/>
    </row>
    <row r="40" spans="1:27" ht="14" x14ac:dyDescent="0.15">
      <c r="A40" s="6">
        <v>38</v>
      </c>
      <c r="B40" s="10" t="s">
        <v>99</v>
      </c>
      <c r="C40" s="10"/>
      <c r="D40" s="6">
        <v>2019</v>
      </c>
      <c r="E40" s="6"/>
      <c r="F40" s="10"/>
      <c r="G40" s="6"/>
      <c r="H40" s="6"/>
      <c r="I40" s="6" t="s">
        <v>34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 t="s">
        <v>34</v>
      </c>
      <c r="X40" s="7"/>
      <c r="Y40" s="7"/>
      <c r="Z40" s="7"/>
      <c r="AA40" s="7"/>
    </row>
    <row r="41" spans="1:27" ht="42" x14ac:dyDescent="0.15">
      <c r="A41" s="6">
        <v>39</v>
      </c>
      <c r="B41" s="10" t="s">
        <v>100</v>
      </c>
      <c r="C41" s="10"/>
      <c r="D41" s="6">
        <v>2019</v>
      </c>
      <c r="E41" s="6"/>
      <c r="F41" s="10"/>
      <c r="G41" s="6"/>
      <c r="H41" s="6"/>
      <c r="I41" s="6" t="s">
        <v>34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 t="s">
        <v>34</v>
      </c>
      <c r="X41" s="7"/>
      <c r="Y41" s="7"/>
      <c r="Z41" s="7"/>
      <c r="AA41" s="7"/>
    </row>
    <row r="42" spans="1:27" ht="28" x14ac:dyDescent="0.15">
      <c r="A42" s="6">
        <v>40</v>
      </c>
      <c r="B42" s="10" t="s">
        <v>101</v>
      </c>
      <c r="C42" s="10"/>
      <c r="D42" s="6">
        <v>2019</v>
      </c>
      <c r="E42" s="6"/>
      <c r="F42" s="10"/>
      <c r="G42" s="6" t="s">
        <v>34</v>
      </c>
      <c r="H42" s="6"/>
      <c r="I42" s="6" t="s">
        <v>34</v>
      </c>
      <c r="J42" s="6"/>
      <c r="K42" s="6"/>
      <c r="L42" s="6"/>
      <c r="M42" s="6"/>
      <c r="N42" s="6"/>
      <c r="O42" s="6"/>
      <c r="P42" s="6" t="s">
        <v>34</v>
      </c>
      <c r="Q42" s="6"/>
      <c r="R42" s="6"/>
      <c r="S42" s="6"/>
      <c r="T42" s="6"/>
      <c r="U42" s="6"/>
      <c r="V42" s="6"/>
      <c r="W42" s="6" t="s">
        <v>34</v>
      </c>
      <c r="X42" s="7"/>
      <c r="Y42" s="7"/>
      <c r="Z42" s="7"/>
      <c r="AA42" s="7"/>
    </row>
    <row r="43" spans="1:27" ht="28" x14ac:dyDescent="0.15">
      <c r="A43" s="6">
        <v>41</v>
      </c>
      <c r="B43" s="10" t="s">
        <v>102</v>
      </c>
      <c r="C43" s="10" t="s">
        <v>70</v>
      </c>
      <c r="D43" s="6"/>
      <c r="E43" s="6"/>
      <c r="F43" s="10"/>
      <c r="G43" s="6"/>
      <c r="H43" s="6"/>
      <c r="I43" s="6" t="s">
        <v>34</v>
      </c>
      <c r="J43" s="6"/>
      <c r="K43" s="6"/>
      <c r="L43" s="6"/>
      <c r="M43" s="6"/>
      <c r="N43" s="6" t="s">
        <v>34</v>
      </c>
      <c r="O43" s="6" t="s">
        <v>34</v>
      </c>
      <c r="P43" s="6"/>
      <c r="Q43" s="6" t="s">
        <v>34</v>
      </c>
      <c r="R43" s="6"/>
      <c r="S43" s="6"/>
      <c r="T43" s="6"/>
      <c r="U43" s="6"/>
      <c r="V43" s="6" t="s">
        <v>34</v>
      </c>
      <c r="W43" s="6" t="s">
        <v>34</v>
      </c>
      <c r="X43" s="7"/>
      <c r="Y43" s="7"/>
      <c r="Z43" s="7"/>
      <c r="AA43" s="7"/>
    </row>
    <row r="44" spans="1:27" ht="42" x14ac:dyDescent="0.15">
      <c r="A44" s="6">
        <v>42</v>
      </c>
      <c r="B44" s="10" t="s">
        <v>103</v>
      </c>
      <c r="C44" s="10" t="s">
        <v>42</v>
      </c>
      <c r="D44" s="6"/>
      <c r="E44" s="6"/>
      <c r="F44" s="10"/>
      <c r="G44" s="6"/>
      <c r="H44" s="6"/>
      <c r="I44" s="6" t="s">
        <v>34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 t="s">
        <v>34</v>
      </c>
      <c r="X44" s="7"/>
      <c r="Y44" s="7"/>
      <c r="Z44" s="7"/>
      <c r="AA44" s="7"/>
    </row>
    <row r="45" spans="1:27" ht="14" x14ac:dyDescent="0.15">
      <c r="A45" s="6">
        <v>43</v>
      </c>
      <c r="B45" s="10" t="s">
        <v>104</v>
      </c>
      <c r="C45" s="10"/>
      <c r="D45" s="6">
        <v>2019</v>
      </c>
      <c r="E45" s="6"/>
      <c r="F45" s="10"/>
      <c r="G45" s="6"/>
      <c r="H45" s="6"/>
      <c r="I45" s="6" t="s">
        <v>34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 t="s">
        <v>34</v>
      </c>
      <c r="X45" s="7"/>
      <c r="Y45" s="7"/>
      <c r="Z45" s="7"/>
      <c r="AA45" s="7"/>
    </row>
    <row r="46" spans="1:27" ht="28" x14ac:dyDescent="0.15">
      <c r="A46" s="6">
        <v>44</v>
      </c>
      <c r="B46" s="10" t="s">
        <v>106</v>
      </c>
      <c r="C46" s="10" t="s">
        <v>81</v>
      </c>
      <c r="D46" s="6"/>
      <c r="E46" s="6"/>
      <c r="F46" s="10"/>
      <c r="G46" s="6"/>
      <c r="H46" s="6"/>
      <c r="I46" s="6" t="s">
        <v>34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 t="s">
        <v>34</v>
      </c>
      <c r="X46" s="7"/>
      <c r="Y46" s="7"/>
      <c r="Z46" s="7"/>
      <c r="AA46" s="7"/>
    </row>
    <row r="47" spans="1:27" ht="42" x14ac:dyDescent="0.15">
      <c r="A47" s="6">
        <v>45</v>
      </c>
      <c r="B47" s="10" t="s">
        <v>108</v>
      </c>
      <c r="C47" s="10" t="s">
        <v>81</v>
      </c>
      <c r="D47" s="6"/>
      <c r="E47" s="6"/>
      <c r="F47" s="10"/>
      <c r="G47" s="6"/>
      <c r="H47" s="6"/>
      <c r="I47" s="6" t="s">
        <v>34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 t="s">
        <v>34</v>
      </c>
      <c r="X47" s="7"/>
      <c r="Y47" s="7"/>
      <c r="Z47" s="7"/>
      <c r="AA47" s="7"/>
    </row>
    <row r="48" spans="1:27" ht="14" x14ac:dyDescent="0.15">
      <c r="A48" s="6">
        <v>46</v>
      </c>
      <c r="B48" s="10" t="s">
        <v>110</v>
      </c>
      <c r="C48" s="10" t="s">
        <v>81</v>
      </c>
      <c r="D48" s="6"/>
      <c r="E48" s="6"/>
      <c r="F48" s="10"/>
      <c r="G48" s="6"/>
      <c r="H48" s="6"/>
      <c r="I48" s="6" t="s">
        <v>34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 t="s">
        <v>34</v>
      </c>
      <c r="X48" s="7"/>
      <c r="Y48" s="7"/>
      <c r="Z48" s="7"/>
      <c r="AA48" s="7"/>
    </row>
    <row r="49" spans="1:27" ht="28" x14ac:dyDescent="0.15">
      <c r="A49" s="6">
        <v>47</v>
      </c>
      <c r="B49" s="10" t="s">
        <v>111</v>
      </c>
      <c r="C49" s="10" t="s">
        <v>42</v>
      </c>
      <c r="D49" s="6"/>
      <c r="E49" s="6"/>
      <c r="F49" s="10"/>
      <c r="G49" s="6"/>
      <c r="H49" s="6"/>
      <c r="I49" s="6" t="s">
        <v>34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 t="s">
        <v>34</v>
      </c>
      <c r="X49" s="7"/>
      <c r="Y49" s="7"/>
      <c r="Z49" s="7"/>
      <c r="AA49" s="7"/>
    </row>
    <row r="50" spans="1:27" ht="28" x14ac:dyDescent="0.15">
      <c r="A50" s="6">
        <v>48</v>
      </c>
      <c r="B50" s="10" t="s">
        <v>112</v>
      </c>
      <c r="C50" s="10" t="s">
        <v>42</v>
      </c>
      <c r="D50" s="6"/>
      <c r="E50" s="6"/>
      <c r="F50" s="10"/>
      <c r="G50" s="6"/>
      <c r="H50" s="6"/>
      <c r="I50" s="6" t="s">
        <v>34</v>
      </c>
      <c r="J50" s="6" t="s">
        <v>34</v>
      </c>
      <c r="K50" s="6"/>
      <c r="L50" s="6"/>
      <c r="M50" s="6"/>
      <c r="N50" s="6"/>
      <c r="O50" s="6"/>
      <c r="P50" s="6" t="s">
        <v>34</v>
      </c>
      <c r="Q50" s="6"/>
      <c r="R50" s="6"/>
      <c r="S50" s="6"/>
      <c r="T50" s="6"/>
      <c r="U50" s="6"/>
      <c r="V50" s="6"/>
      <c r="W50" s="6" t="s">
        <v>34</v>
      </c>
      <c r="X50" s="7"/>
      <c r="Y50" s="7"/>
      <c r="Z50" s="7"/>
      <c r="AA50" s="7"/>
    </row>
    <row r="51" spans="1:27" ht="28" x14ac:dyDescent="0.15">
      <c r="A51" s="6">
        <v>49</v>
      </c>
      <c r="B51" s="10" t="s">
        <v>114</v>
      </c>
      <c r="C51" s="10"/>
      <c r="D51" s="6">
        <v>2019</v>
      </c>
      <c r="E51" s="6"/>
      <c r="F51" s="10"/>
      <c r="G51" s="6"/>
      <c r="H51" s="6" t="s">
        <v>34</v>
      </c>
      <c r="I51" s="6" t="s">
        <v>34</v>
      </c>
      <c r="J51" s="6"/>
      <c r="K51" s="6"/>
      <c r="L51" s="6"/>
      <c r="M51" s="6"/>
      <c r="N51" s="6"/>
      <c r="O51" s="6"/>
      <c r="P51" s="6"/>
      <c r="Q51" s="6"/>
      <c r="R51" s="6" t="s">
        <v>34</v>
      </c>
      <c r="S51" s="6"/>
      <c r="T51" s="6"/>
      <c r="U51" s="6"/>
      <c r="V51" s="6"/>
      <c r="W51" s="6" t="s">
        <v>34</v>
      </c>
      <c r="X51" s="7"/>
      <c r="Y51" s="7"/>
      <c r="Z51" s="7"/>
      <c r="AA51" s="7"/>
    </row>
    <row r="52" spans="1:27" ht="28" x14ac:dyDescent="0.15">
      <c r="A52" s="6">
        <v>50</v>
      </c>
      <c r="B52" s="10" t="s">
        <v>115</v>
      </c>
      <c r="C52" s="10" t="s">
        <v>70</v>
      </c>
      <c r="D52" s="6"/>
      <c r="E52" s="6"/>
      <c r="F52" s="10"/>
      <c r="G52" s="6"/>
      <c r="H52" s="6"/>
      <c r="I52" s="6" t="s">
        <v>34</v>
      </c>
      <c r="J52" s="6"/>
      <c r="K52" s="6"/>
      <c r="L52" s="6"/>
      <c r="M52" s="6"/>
      <c r="N52" s="6" t="s">
        <v>34</v>
      </c>
      <c r="O52" s="6" t="s">
        <v>34</v>
      </c>
      <c r="P52" s="6"/>
      <c r="Q52" s="6" t="s">
        <v>34</v>
      </c>
      <c r="R52" s="6"/>
      <c r="S52" s="6"/>
      <c r="T52" s="6"/>
      <c r="U52" s="6"/>
      <c r="V52" s="6" t="s">
        <v>34</v>
      </c>
      <c r="W52" s="6" t="s">
        <v>34</v>
      </c>
      <c r="X52" s="7"/>
      <c r="Y52" s="7"/>
      <c r="Z52" s="7"/>
      <c r="AA52" s="7"/>
    </row>
    <row r="53" spans="1:27" ht="14" x14ac:dyDescent="0.15">
      <c r="A53" s="6">
        <v>51</v>
      </c>
      <c r="B53" s="10" t="s">
        <v>116</v>
      </c>
      <c r="C53" s="10"/>
      <c r="D53" s="6">
        <v>2017</v>
      </c>
      <c r="E53" s="6"/>
      <c r="F53" s="10"/>
      <c r="G53" s="6"/>
      <c r="H53" s="6"/>
      <c r="I53" s="6" t="s">
        <v>34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 t="s">
        <v>34</v>
      </c>
      <c r="X53" s="7"/>
      <c r="Y53" s="7"/>
      <c r="Z53" s="7"/>
      <c r="AA53" s="7"/>
    </row>
    <row r="54" spans="1:27" ht="14" x14ac:dyDescent="0.15">
      <c r="A54" s="6">
        <v>52</v>
      </c>
      <c r="B54" s="10" t="s">
        <v>117</v>
      </c>
      <c r="C54" s="10" t="s">
        <v>118</v>
      </c>
      <c r="D54" s="6"/>
      <c r="E54" s="6"/>
      <c r="F54" s="10"/>
      <c r="G54" s="6"/>
      <c r="H54" s="6"/>
      <c r="I54" s="6" t="s">
        <v>34</v>
      </c>
      <c r="J54" s="6"/>
      <c r="K54" s="6"/>
      <c r="L54" s="6"/>
      <c r="M54" s="6"/>
      <c r="N54" s="6"/>
      <c r="O54" s="6"/>
      <c r="P54" s="6"/>
      <c r="Q54" s="6" t="s">
        <v>34</v>
      </c>
      <c r="R54" s="6"/>
      <c r="S54" s="6"/>
      <c r="T54" s="6"/>
      <c r="U54" s="6"/>
      <c r="V54" s="6" t="s">
        <v>34</v>
      </c>
      <c r="W54" s="6" t="s">
        <v>34</v>
      </c>
      <c r="X54" s="7"/>
      <c r="Y54" s="7"/>
      <c r="Z54" s="7"/>
      <c r="AA54" s="7"/>
    </row>
    <row r="55" spans="1:27" ht="42" x14ac:dyDescent="0.15">
      <c r="A55" s="6">
        <v>53</v>
      </c>
      <c r="B55" s="10" t="s">
        <v>119</v>
      </c>
      <c r="C55" s="10" t="s">
        <v>33</v>
      </c>
      <c r="D55" s="6"/>
      <c r="E55" s="6"/>
      <c r="F55" s="10"/>
      <c r="G55" s="6"/>
      <c r="H55" s="6"/>
      <c r="I55" s="6" t="s">
        <v>34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 t="s">
        <v>34</v>
      </c>
      <c r="X55" s="7"/>
      <c r="Y55" s="7"/>
      <c r="Z55" s="7"/>
      <c r="AA55" s="7"/>
    </row>
    <row r="56" spans="1:27" ht="42" x14ac:dyDescent="0.15">
      <c r="A56" s="6">
        <v>54</v>
      </c>
      <c r="B56" s="10" t="s">
        <v>120</v>
      </c>
      <c r="C56" s="10"/>
      <c r="D56" s="6">
        <v>2019</v>
      </c>
      <c r="E56" s="6"/>
      <c r="F56" s="10"/>
      <c r="G56" s="6"/>
      <c r="H56" s="6"/>
      <c r="I56" s="6" t="s">
        <v>34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7"/>
      <c r="Y56" s="7"/>
      <c r="Z56" s="7"/>
      <c r="AA56" s="7"/>
    </row>
    <row r="57" spans="1:27" ht="42" x14ac:dyDescent="0.15">
      <c r="A57" s="6">
        <v>55</v>
      </c>
      <c r="B57" s="10" t="s">
        <v>120</v>
      </c>
      <c r="C57" s="10"/>
      <c r="D57" s="6">
        <v>2019</v>
      </c>
      <c r="E57" s="6"/>
      <c r="F57" s="10"/>
      <c r="G57" s="6" t="s">
        <v>34</v>
      </c>
      <c r="H57" s="6"/>
      <c r="I57" s="6" t="s">
        <v>34</v>
      </c>
      <c r="J57" s="6"/>
      <c r="K57" s="6"/>
      <c r="L57" s="6"/>
      <c r="M57" s="6"/>
      <c r="N57" s="6"/>
      <c r="O57" s="6"/>
      <c r="P57" s="6" t="s">
        <v>34</v>
      </c>
      <c r="Q57" s="6"/>
      <c r="R57" s="6"/>
      <c r="S57" s="6"/>
      <c r="T57" s="6"/>
      <c r="U57" s="6"/>
      <c r="V57" s="6"/>
      <c r="W57" s="6" t="s">
        <v>34</v>
      </c>
      <c r="X57" s="7"/>
      <c r="Y57" s="7"/>
      <c r="Z57" s="7"/>
      <c r="AA57" s="7"/>
    </row>
    <row r="58" spans="1:27" ht="28" x14ac:dyDescent="0.15">
      <c r="A58" s="6">
        <v>56</v>
      </c>
      <c r="B58" s="10" t="s">
        <v>121</v>
      </c>
      <c r="C58" s="10"/>
      <c r="D58" s="6">
        <v>2019</v>
      </c>
      <c r="E58" s="6"/>
      <c r="F58" s="10"/>
      <c r="G58" s="6"/>
      <c r="H58" s="6"/>
      <c r="I58" s="6" t="s">
        <v>34</v>
      </c>
      <c r="J58" s="6"/>
      <c r="K58" s="6" t="s">
        <v>34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 t="s">
        <v>34</v>
      </c>
      <c r="X58" s="7"/>
      <c r="Y58" s="7"/>
      <c r="Z58" s="7"/>
      <c r="AA58" s="7"/>
    </row>
    <row r="59" spans="1:27" ht="42" x14ac:dyDescent="0.15">
      <c r="A59" s="6">
        <v>57</v>
      </c>
      <c r="B59" s="10" t="s">
        <v>122</v>
      </c>
      <c r="C59" s="10" t="s">
        <v>42</v>
      </c>
      <c r="D59" s="6"/>
      <c r="E59" s="6"/>
      <c r="F59" s="10"/>
      <c r="G59" s="6"/>
      <c r="H59" s="6"/>
      <c r="I59" s="6" t="s">
        <v>34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 t="s">
        <v>34</v>
      </c>
      <c r="X59" s="7"/>
      <c r="Y59" s="7"/>
      <c r="Z59" s="7"/>
      <c r="AA59" s="7"/>
    </row>
    <row r="60" spans="1:27" ht="28" x14ac:dyDescent="0.15">
      <c r="A60" s="6">
        <v>58</v>
      </c>
      <c r="B60" s="10" t="s">
        <v>123</v>
      </c>
      <c r="C60" s="10" t="s">
        <v>90</v>
      </c>
      <c r="D60" s="6"/>
      <c r="E60" s="6"/>
      <c r="F60" s="10"/>
      <c r="G60" s="6"/>
      <c r="H60" s="6" t="s">
        <v>34</v>
      </c>
      <c r="I60" s="6" t="s">
        <v>34</v>
      </c>
      <c r="J60" s="6"/>
      <c r="K60" s="6"/>
      <c r="L60" s="6"/>
      <c r="M60" s="6"/>
      <c r="N60" s="6"/>
      <c r="O60" s="6"/>
      <c r="P60" s="6"/>
      <c r="Q60" s="6"/>
      <c r="R60" s="6" t="s">
        <v>34</v>
      </c>
      <c r="S60" s="6"/>
      <c r="T60" s="6"/>
      <c r="U60" s="6"/>
      <c r="V60" s="6"/>
      <c r="W60" s="6" t="s">
        <v>34</v>
      </c>
      <c r="X60" s="7"/>
      <c r="Y60" s="7"/>
      <c r="Z60" s="7"/>
      <c r="AA60" s="7"/>
    </row>
    <row r="61" spans="1:27" ht="28" x14ac:dyDescent="0.15">
      <c r="A61" s="6">
        <v>59</v>
      </c>
      <c r="B61" s="10" t="s">
        <v>124</v>
      </c>
      <c r="C61" s="10" t="s">
        <v>42</v>
      </c>
      <c r="D61" s="6"/>
      <c r="E61" s="6"/>
      <c r="F61" s="10"/>
      <c r="G61" s="6"/>
      <c r="H61" s="6"/>
      <c r="I61" s="6" t="s">
        <v>34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 t="s">
        <v>34</v>
      </c>
      <c r="X61" s="7"/>
      <c r="Y61" s="7"/>
      <c r="Z61" s="7"/>
      <c r="AA61" s="7"/>
    </row>
    <row r="62" spans="1:27" ht="14" x14ac:dyDescent="0.15">
      <c r="A62" s="6">
        <v>60</v>
      </c>
      <c r="B62" s="10" t="s">
        <v>126</v>
      </c>
      <c r="C62" s="10" t="s">
        <v>127</v>
      </c>
      <c r="D62" s="6"/>
      <c r="E62" s="6"/>
      <c r="F62" s="10"/>
      <c r="G62" s="6"/>
      <c r="H62" s="6"/>
      <c r="I62" s="6" t="s">
        <v>34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 t="s">
        <v>34</v>
      </c>
      <c r="X62" s="7"/>
      <c r="Y62" s="7"/>
      <c r="Z62" s="7"/>
      <c r="AA62" s="7"/>
    </row>
    <row r="63" spans="1:27" ht="14" x14ac:dyDescent="0.15">
      <c r="A63" s="6">
        <v>61</v>
      </c>
      <c r="B63" s="10" t="s">
        <v>128</v>
      </c>
      <c r="C63" s="10" t="s">
        <v>42</v>
      </c>
      <c r="D63" s="6"/>
      <c r="E63" s="6"/>
      <c r="F63" s="10"/>
      <c r="G63" s="6"/>
      <c r="H63" s="6"/>
      <c r="I63" s="6" t="s">
        <v>34</v>
      </c>
      <c r="J63" s="6" t="s">
        <v>34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 t="s">
        <v>34</v>
      </c>
      <c r="X63" s="7"/>
      <c r="Y63" s="7"/>
      <c r="Z63" s="7"/>
      <c r="AA63" s="7"/>
    </row>
    <row r="64" spans="1:27" ht="14" x14ac:dyDescent="0.15">
      <c r="A64" s="6">
        <v>62</v>
      </c>
      <c r="B64" s="10" t="s">
        <v>129</v>
      </c>
      <c r="C64" s="10" t="s">
        <v>46</v>
      </c>
      <c r="D64" s="6"/>
      <c r="E64" s="6"/>
      <c r="F64" s="10"/>
      <c r="G64" s="6" t="s">
        <v>34</v>
      </c>
      <c r="H64" s="6"/>
      <c r="I64" s="6" t="s">
        <v>34</v>
      </c>
      <c r="J64" s="6"/>
      <c r="K64" s="6"/>
      <c r="L64" s="6"/>
      <c r="M64" s="6"/>
      <c r="N64" s="6"/>
      <c r="O64" s="6" t="s">
        <v>34</v>
      </c>
      <c r="P64" s="6" t="s">
        <v>34</v>
      </c>
      <c r="Q64" s="6"/>
      <c r="R64" s="6"/>
      <c r="S64" s="6"/>
      <c r="T64" s="6"/>
      <c r="U64" s="6"/>
      <c r="V64" s="6"/>
      <c r="W64" s="6" t="s">
        <v>34</v>
      </c>
      <c r="X64" s="7"/>
      <c r="Y64" s="7"/>
      <c r="Z64" s="7"/>
      <c r="AA64" s="7"/>
    </row>
    <row r="65" spans="1:27" ht="28" x14ac:dyDescent="0.15">
      <c r="A65" s="6">
        <v>63</v>
      </c>
      <c r="B65" s="10" t="s">
        <v>130</v>
      </c>
      <c r="C65" s="10"/>
      <c r="D65" s="6">
        <v>2017</v>
      </c>
      <c r="E65" s="6"/>
      <c r="F65" s="10"/>
      <c r="G65" s="6" t="s">
        <v>34</v>
      </c>
      <c r="H65" s="6"/>
      <c r="I65" s="6" t="s">
        <v>34</v>
      </c>
      <c r="J65" s="6"/>
      <c r="K65" s="6"/>
      <c r="L65" s="6"/>
      <c r="M65" s="6"/>
      <c r="N65" s="6"/>
      <c r="O65" s="6"/>
      <c r="P65" s="6" t="s">
        <v>34</v>
      </c>
      <c r="Q65" s="6"/>
      <c r="R65" s="6"/>
      <c r="S65" s="6"/>
      <c r="T65" s="6"/>
      <c r="U65" s="6"/>
      <c r="V65" s="6"/>
      <c r="W65" s="6" t="s">
        <v>34</v>
      </c>
      <c r="X65" s="7"/>
      <c r="Y65" s="7"/>
      <c r="Z65" s="7"/>
      <c r="AA65" s="7"/>
    </row>
    <row r="66" spans="1:27" ht="14" x14ac:dyDescent="0.15">
      <c r="A66" s="6">
        <v>64</v>
      </c>
      <c r="B66" s="10" t="s">
        <v>131</v>
      </c>
      <c r="C66" s="10" t="s">
        <v>132</v>
      </c>
      <c r="D66" s="6">
        <v>2014</v>
      </c>
      <c r="E66" s="6"/>
      <c r="F66" s="11" t="s">
        <v>133</v>
      </c>
      <c r="G66" s="6"/>
      <c r="H66" s="6"/>
      <c r="I66" s="6" t="s">
        <v>34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 t="s">
        <v>34</v>
      </c>
      <c r="X66" s="7"/>
      <c r="Y66" s="7"/>
      <c r="Z66" s="7"/>
      <c r="AA66" s="7"/>
    </row>
    <row r="67" spans="1:27" ht="14" x14ac:dyDescent="0.15">
      <c r="A67" s="6">
        <v>65</v>
      </c>
      <c r="B67" s="10" t="s">
        <v>131</v>
      </c>
      <c r="C67" s="10" t="s">
        <v>132</v>
      </c>
      <c r="D67" s="6">
        <v>2014</v>
      </c>
      <c r="E67" s="6"/>
      <c r="F67" s="11" t="s">
        <v>133</v>
      </c>
      <c r="G67" s="6"/>
      <c r="H67" s="6"/>
      <c r="I67" s="6" t="s">
        <v>34</v>
      </c>
      <c r="J67" s="6" t="s">
        <v>34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 t="s">
        <v>34</v>
      </c>
      <c r="X67" s="7"/>
      <c r="Y67" s="7"/>
      <c r="Z67" s="7"/>
      <c r="AA67" s="7"/>
    </row>
    <row r="68" spans="1:27" ht="14" x14ac:dyDescent="0.15">
      <c r="A68" s="6">
        <v>66</v>
      </c>
      <c r="B68" s="10" t="s">
        <v>134</v>
      </c>
      <c r="C68" s="10"/>
      <c r="D68" s="6">
        <v>2019</v>
      </c>
      <c r="E68" s="6"/>
      <c r="F68" s="10"/>
      <c r="G68" s="6"/>
      <c r="H68" s="6"/>
      <c r="I68" s="6" t="s">
        <v>34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 t="s">
        <v>34</v>
      </c>
      <c r="X68" s="7"/>
      <c r="Y68" s="7"/>
      <c r="Z68" s="7"/>
      <c r="AA68" s="7"/>
    </row>
    <row r="69" spans="1:27" ht="14" x14ac:dyDescent="0.15">
      <c r="A69" s="6">
        <v>67</v>
      </c>
      <c r="B69" s="10" t="s">
        <v>135</v>
      </c>
      <c r="C69" s="10" t="s">
        <v>136</v>
      </c>
      <c r="D69" s="6">
        <v>2016</v>
      </c>
      <c r="E69" s="6"/>
      <c r="F69" s="10"/>
      <c r="G69" s="6"/>
      <c r="H69" s="6"/>
      <c r="I69" s="6" t="s">
        <v>34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 t="s">
        <v>34</v>
      </c>
      <c r="X69" s="7"/>
      <c r="Y69" s="7"/>
      <c r="Z69" s="7"/>
      <c r="AA69" s="7"/>
    </row>
    <row r="70" spans="1:27" ht="42" x14ac:dyDescent="0.15">
      <c r="A70" s="6">
        <v>68</v>
      </c>
      <c r="B70" s="10" t="s">
        <v>137</v>
      </c>
      <c r="C70" s="10"/>
      <c r="D70" s="6">
        <v>2019</v>
      </c>
      <c r="E70" s="6"/>
      <c r="F70" s="10"/>
      <c r="G70" s="6"/>
      <c r="H70" s="6"/>
      <c r="I70" s="6" t="s">
        <v>34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 t="s">
        <v>34</v>
      </c>
      <c r="X70" s="7"/>
      <c r="Y70" s="7"/>
      <c r="Z70" s="7"/>
      <c r="AA70" s="7"/>
    </row>
    <row r="71" spans="1:27" ht="42" x14ac:dyDescent="0.15">
      <c r="A71" s="6">
        <v>69</v>
      </c>
      <c r="B71" s="10" t="s">
        <v>138</v>
      </c>
      <c r="C71" s="10" t="s">
        <v>46</v>
      </c>
      <c r="D71" s="6"/>
      <c r="E71" s="6"/>
      <c r="F71" s="10"/>
      <c r="G71" s="6"/>
      <c r="H71" s="6"/>
      <c r="I71" s="6" t="s">
        <v>34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 t="s">
        <v>34</v>
      </c>
      <c r="X71" s="7"/>
      <c r="Y71" s="7"/>
      <c r="Z71" s="7"/>
      <c r="AA71" s="7"/>
    </row>
    <row r="72" spans="1:27" ht="42" x14ac:dyDescent="0.15">
      <c r="A72" s="6">
        <v>70</v>
      </c>
      <c r="B72" s="10" t="s">
        <v>139</v>
      </c>
      <c r="C72" s="10" t="s">
        <v>140</v>
      </c>
      <c r="D72" s="6">
        <v>2018</v>
      </c>
      <c r="E72" s="6"/>
      <c r="F72" s="10"/>
      <c r="G72" s="6"/>
      <c r="H72" s="6"/>
      <c r="I72" s="6" t="s">
        <v>34</v>
      </c>
      <c r="J72" s="6"/>
      <c r="K72" s="6"/>
      <c r="L72" s="6"/>
      <c r="M72" s="6"/>
      <c r="N72" s="6" t="s">
        <v>34</v>
      </c>
      <c r="O72" s="6" t="s">
        <v>34</v>
      </c>
      <c r="P72" s="6"/>
      <c r="Q72" s="6" t="s">
        <v>34</v>
      </c>
      <c r="R72" s="6"/>
      <c r="S72" s="6"/>
      <c r="T72" s="6"/>
      <c r="U72" s="6"/>
      <c r="V72" s="6" t="s">
        <v>34</v>
      </c>
      <c r="W72" s="6" t="s">
        <v>34</v>
      </c>
      <c r="X72" s="7"/>
      <c r="Y72" s="7"/>
      <c r="Z72" s="7"/>
      <c r="AA72" s="7"/>
    </row>
    <row r="73" spans="1:27" ht="28" x14ac:dyDescent="0.15">
      <c r="A73" s="6">
        <v>71</v>
      </c>
      <c r="B73" s="10" t="s">
        <v>141</v>
      </c>
      <c r="C73" s="10" t="s">
        <v>142</v>
      </c>
      <c r="D73" s="6">
        <v>2018</v>
      </c>
      <c r="E73" s="6"/>
      <c r="F73" s="10"/>
      <c r="G73" s="6"/>
      <c r="H73" s="6"/>
      <c r="I73" s="6" t="s">
        <v>34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 t="s">
        <v>34</v>
      </c>
      <c r="X73" s="7"/>
      <c r="Y73" s="7"/>
      <c r="Z73" s="7"/>
      <c r="AA73" s="7"/>
    </row>
    <row r="74" spans="1:27" ht="42" x14ac:dyDescent="0.15">
      <c r="A74" s="6">
        <v>72</v>
      </c>
      <c r="B74" s="10" t="s">
        <v>143</v>
      </c>
      <c r="C74" s="10" t="s">
        <v>142</v>
      </c>
      <c r="D74" s="6">
        <v>2019</v>
      </c>
      <c r="E74" s="6"/>
      <c r="F74" s="10"/>
      <c r="G74" s="6"/>
      <c r="H74" s="6"/>
      <c r="I74" s="6" t="s">
        <v>34</v>
      </c>
      <c r="J74" s="6" t="s">
        <v>34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 t="s">
        <v>34</v>
      </c>
      <c r="X74" s="7"/>
      <c r="Y74" s="7"/>
      <c r="Z74" s="7"/>
      <c r="AA74" s="7"/>
    </row>
    <row r="75" spans="1:27" ht="28" x14ac:dyDescent="0.15">
      <c r="A75" s="6">
        <v>73</v>
      </c>
      <c r="B75" s="10" t="s">
        <v>144</v>
      </c>
      <c r="C75" s="10"/>
      <c r="D75" s="6">
        <v>2018</v>
      </c>
      <c r="E75" s="6"/>
      <c r="F75" s="10"/>
      <c r="G75" s="6"/>
      <c r="H75" s="6"/>
      <c r="I75" s="6" t="s">
        <v>34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 t="s">
        <v>34</v>
      </c>
      <c r="X75" s="7"/>
      <c r="Y75" s="7"/>
      <c r="Z75" s="7"/>
      <c r="AA75" s="7"/>
    </row>
    <row r="76" spans="1:27" ht="14" x14ac:dyDescent="0.15">
      <c r="A76" s="6">
        <v>74</v>
      </c>
      <c r="B76" s="10" t="s">
        <v>145</v>
      </c>
      <c r="C76" s="10" t="s">
        <v>81</v>
      </c>
      <c r="D76" s="6"/>
      <c r="E76" s="6"/>
      <c r="F76" s="10"/>
      <c r="G76" s="6" t="s">
        <v>34</v>
      </c>
      <c r="H76" s="6"/>
      <c r="I76" s="6" t="s">
        <v>34</v>
      </c>
      <c r="J76" s="6"/>
      <c r="K76" s="6"/>
      <c r="L76" s="6"/>
      <c r="M76" s="6"/>
      <c r="N76" s="6"/>
      <c r="O76" s="6"/>
      <c r="P76" s="6" t="s">
        <v>34</v>
      </c>
      <c r="Q76" s="6"/>
      <c r="R76" s="6"/>
      <c r="S76" s="6"/>
      <c r="T76" s="6"/>
      <c r="U76" s="6"/>
      <c r="V76" s="6"/>
      <c r="W76" s="6" t="s">
        <v>34</v>
      </c>
      <c r="X76" s="7"/>
      <c r="Y76" s="7"/>
      <c r="Z76" s="7"/>
      <c r="AA76" s="7"/>
    </row>
    <row r="77" spans="1:27" ht="14" x14ac:dyDescent="0.15">
      <c r="A77" s="6">
        <v>75</v>
      </c>
      <c r="B77" s="10" t="s">
        <v>146</v>
      </c>
      <c r="C77" s="10" t="s">
        <v>46</v>
      </c>
      <c r="D77" s="6"/>
      <c r="E77" s="6"/>
      <c r="F77" s="10"/>
      <c r="G77" s="6" t="s">
        <v>34</v>
      </c>
      <c r="H77" s="6"/>
      <c r="I77" s="6" t="s">
        <v>34</v>
      </c>
      <c r="J77" s="6"/>
      <c r="K77" s="6"/>
      <c r="L77" s="6"/>
      <c r="M77" s="6"/>
      <c r="N77" s="6"/>
      <c r="O77" s="6"/>
      <c r="P77" s="6" t="s">
        <v>34</v>
      </c>
      <c r="Q77" s="6"/>
      <c r="R77" s="6"/>
      <c r="S77" s="6"/>
      <c r="T77" s="6"/>
      <c r="U77" s="6"/>
      <c r="V77" s="6"/>
      <c r="W77" s="6" t="s">
        <v>34</v>
      </c>
      <c r="X77" s="7"/>
      <c r="Y77" s="7"/>
      <c r="Z77" s="7"/>
      <c r="AA77" s="7"/>
    </row>
    <row r="78" spans="1:27" ht="14" x14ac:dyDescent="0.15">
      <c r="A78" s="6">
        <v>76</v>
      </c>
      <c r="B78" s="10" t="s">
        <v>147</v>
      </c>
      <c r="C78" s="10" t="s">
        <v>148</v>
      </c>
      <c r="D78" s="6">
        <v>2019</v>
      </c>
      <c r="E78" s="6"/>
      <c r="F78" s="10"/>
      <c r="G78" s="6"/>
      <c r="H78" s="6"/>
      <c r="I78" s="6" t="s">
        <v>34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 t="s">
        <v>34</v>
      </c>
      <c r="X78" s="7"/>
      <c r="Y78" s="7"/>
      <c r="Z78" s="7"/>
      <c r="AA78" s="7"/>
    </row>
    <row r="79" spans="1:27" ht="14" x14ac:dyDescent="0.15">
      <c r="A79" s="6">
        <v>77</v>
      </c>
      <c r="B79" s="10" t="s">
        <v>149</v>
      </c>
      <c r="C79" s="10"/>
      <c r="D79" s="6">
        <v>2017</v>
      </c>
      <c r="E79" s="6"/>
      <c r="F79" s="10"/>
      <c r="G79" s="6" t="s">
        <v>34</v>
      </c>
      <c r="H79" s="6"/>
      <c r="I79" s="6" t="s">
        <v>34</v>
      </c>
      <c r="J79" s="6"/>
      <c r="K79" s="6"/>
      <c r="L79" s="6"/>
      <c r="M79" s="6"/>
      <c r="N79" s="6"/>
      <c r="O79" s="6"/>
      <c r="P79" s="6" t="s">
        <v>34</v>
      </c>
      <c r="Q79" s="6"/>
      <c r="R79" s="6"/>
      <c r="S79" s="6"/>
      <c r="T79" s="6"/>
      <c r="U79" s="6"/>
      <c r="V79" s="6"/>
      <c r="W79" s="6" t="s">
        <v>34</v>
      </c>
      <c r="X79" s="7"/>
      <c r="Y79" s="7"/>
      <c r="Z79" s="7"/>
      <c r="AA79" s="7"/>
    </row>
    <row r="80" spans="1:27" ht="14" x14ac:dyDescent="0.15">
      <c r="A80" s="6">
        <v>78</v>
      </c>
      <c r="B80" s="10" t="s">
        <v>150</v>
      </c>
      <c r="C80" s="10" t="s">
        <v>90</v>
      </c>
      <c r="D80" s="6"/>
      <c r="E80" s="6"/>
      <c r="F80" s="10"/>
      <c r="G80" s="6" t="s">
        <v>34</v>
      </c>
      <c r="H80" s="6" t="s">
        <v>34</v>
      </c>
      <c r="I80" s="6" t="s">
        <v>34</v>
      </c>
      <c r="J80" s="6"/>
      <c r="K80" s="6"/>
      <c r="L80" s="6"/>
      <c r="M80" s="6"/>
      <c r="N80" s="6"/>
      <c r="O80" s="6"/>
      <c r="P80" s="6" t="s">
        <v>34</v>
      </c>
      <c r="Q80" s="6"/>
      <c r="R80" s="6" t="s">
        <v>34</v>
      </c>
      <c r="S80" s="6"/>
      <c r="T80" s="6"/>
      <c r="U80" s="6"/>
      <c r="V80" s="6"/>
      <c r="W80" s="6" t="s">
        <v>34</v>
      </c>
      <c r="X80" s="7"/>
      <c r="Y80" s="7"/>
      <c r="Z80" s="7"/>
      <c r="AA80" s="7"/>
    </row>
    <row r="81" spans="1:27" ht="14" x14ac:dyDescent="0.15">
      <c r="A81" s="6">
        <v>79</v>
      </c>
      <c r="B81" s="10" t="s">
        <v>151</v>
      </c>
      <c r="C81" s="10" t="s">
        <v>152</v>
      </c>
      <c r="D81" s="6">
        <v>2016</v>
      </c>
      <c r="E81" s="6"/>
      <c r="F81" s="10"/>
      <c r="G81" s="6"/>
      <c r="H81" s="6"/>
      <c r="I81" s="6" t="s">
        <v>34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 t="s">
        <v>34</v>
      </c>
      <c r="X81" s="7"/>
      <c r="Y81" s="7"/>
      <c r="Z81" s="7"/>
      <c r="AA81" s="7"/>
    </row>
    <row r="82" spans="1:27" ht="14" x14ac:dyDescent="0.15">
      <c r="A82" s="6">
        <v>80</v>
      </c>
      <c r="B82" s="10" t="s">
        <v>153</v>
      </c>
      <c r="C82" s="10" t="s">
        <v>152</v>
      </c>
      <c r="D82" s="6">
        <v>2016</v>
      </c>
      <c r="E82" s="6"/>
      <c r="F82" s="10"/>
      <c r="G82" s="6"/>
      <c r="H82" s="6"/>
      <c r="I82" s="6" t="s">
        <v>34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 t="s">
        <v>34</v>
      </c>
      <c r="X82" s="7"/>
      <c r="Y82" s="7"/>
      <c r="Z82" s="7"/>
      <c r="AA82" s="7"/>
    </row>
    <row r="83" spans="1:27" ht="14" x14ac:dyDescent="0.15">
      <c r="A83" s="6">
        <v>81</v>
      </c>
      <c r="B83" s="10" t="s">
        <v>154</v>
      </c>
      <c r="C83" s="10" t="s">
        <v>152</v>
      </c>
      <c r="D83" s="6">
        <v>2016</v>
      </c>
      <c r="E83" s="6"/>
      <c r="F83" s="10"/>
      <c r="G83" s="6"/>
      <c r="H83" s="6"/>
      <c r="I83" s="6" t="s">
        <v>34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 t="s">
        <v>34</v>
      </c>
      <c r="X83" s="7"/>
      <c r="Y83" s="7"/>
      <c r="Z83" s="7"/>
      <c r="AA83" s="7"/>
    </row>
    <row r="84" spans="1:27" ht="28" x14ac:dyDescent="0.15">
      <c r="A84" s="6">
        <v>82</v>
      </c>
      <c r="B84" s="10" t="s">
        <v>155</v>
      </c>
      <c r="C84" s="10" t="s">
        <v>42</v>
      </c>
      <c r="D84" s="6"/>
      <c r="E84" s="6"/>
      <c r="F84" s="10"/>
      <c r="G84" s="6" t="s">
        <v>34</v>
      </c>
      <c r="H84" s="6"/>
      <c r="I84" s="6" t="s">
        <v>34</v>
      </c>
      <c r="J84" s="6"/>
      <c r="K84" s="6"/>
      <c r="L84" s="6"/>
      <c r="M84" s="6"/>
      <c r="N84" s="6"/>
      <c r="O84" s="6"/>
      <c r="P84" s="6" t="s">
        <v>34</v>
      </c>
      <c r="Q84" s="6"/>
      <c r="R84" s="6"/>
      <c r="S84" s="6"/>
      <c r="T84" s="6"/>
      <c r="U84" s="6"/>
      <c r="V84" s="6"/>
      <c r="W84" s="6" t="s">
        <v>34</v>
      </c>
      <c r="X84" s="7"/>
      <c r="Y84" s="7"/>
      <c r="Z84" s="7"/>
      <c r="AA84" s="7"/>
    </row>
    <row r="85" spans="1:27" ht="28" x14ac:dyDescent="0.15">
      <c r="A85" s="6">
        <v>83</v>
      </c>
      <c r="B85" s="10" t="s">
        <v>156</v>
      </c>
      <c r="C85" s="10" t="s">
        <v>152</v>
      </c>
      <c r="D85" s="6"/>
      <c r="E85" s="6"/>
      <c r="F85" s="10"/>
      <c r="G85" s="6"/>
      <c r="H85" s="6"/>
      <c r="I85" s="6" t="s">
        <v>34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 t="s">
        <v>34</v>
      </c>
      <c r="X85" s="7"/>
      <c r="Y85" s="7"/>
      <c r="Z85" s="7"/>
      <c r="AA85" s="7"/>
    </row>
    <row r="86" spans="1:27" ht="14" x14ac:dyDescent="0.15">
      <c r="A86" s="6">
        <v>84</v>
      </c>
      <c r="B86" s="10" t="s">
        <v>157</v>
      </c>
      <c r="C86" s="10" t="s">
        <v>158</v>
      </c>
      <c r="D86" s="6">
        <v>2019</v>
      </c>
      <c r="E86" s="6"/>
      <c r="F86" s="10"/>
      <c r="G86" s="6"/>
      <c r="H86" s="6"/>
      <c r="I86" s="6" t="s">
        <v>34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 t="s">
        <v>34</v>
      </c>
      <c r="X86" s="7"/>
      <c r="Y86" s="7"/>
      <c r="Z86" s="7"/>
      <c r="AA86" s="7"/>
    </row>
    <row r="87" spans="1:27" ht="28" x14ac:dyDescent="0.15">
      <c r="A87" s="6">
        <v>85</v>
      </c>
      <c r="B87" s="10" t="s">
        <v>159</v>
      </c>
      <c r="C87" s="10"/>
      <c r="D87" s="6">
        <v>2019</v>
      </c>
      <c r="E87" s="6"/>
      <c r="F87" s="10"/>
      <c r="G87" s="6"/>
      <c r="H87" s="6"/>
      <c r="I87" s="6" t="s">
        <v>34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 t="s">
        <v>34</v>
      </c>
      <c r="X87" s="7"/>
      <c r="Y87" s="7"/>
      <c r="Z87" s="7"/>
      <c r="AA87" s="7"/>
    </row>
    <row r="88" spans="1:27" ht="42" x14ac:dyDescent="0.15">
      <c r="A88" s="6">
        <v>86</v>
      </c>
      <c r="B88" s="10" t="s">
        <v>160</v>
      </c>
      <c r="C88" s="10"/>
      <c r="D88" s="6">
        <v>2019</v>
      </c>
      <c r="E88" s="6"/>
      <c r="F88" s="10"/>
      <c r="G88" s="6"/>
      <c r="H88" s="6"/>
      <c r="I88" s="6" t="s">
        <v>34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 t="s">
        <v>34</v>
      </c>
      <c r="X88" s="7"/>
      <c r="Y88" s="7"/>
      <c r="Z88" s="7"/>
      <c r="AA88" s="7"/>
    </row>
    <row r="89" spans="1:27" ht="28" x14ac:dyDescent="0.15">
      <c r="A89" s="6">
        <v>87</v>
      </c>
      <c r="B89" s="10" t="s">
        <v>161</v>
      </c>
      <c r="C89" s="10" t="s">
        <v>70</v>
      </c>
      <c r="D89" s="6"/>
      <c r="E89" s="6"/>
      <c r="F89" s="10"/>
      <c r="G89" s="6"/>
      <c r="H89" s="6"/>
      <c r="I89" s="6" t="s">
        <v>34</v>
      </c>
      <c r="J89" s="6"/>
      <c r="K89" s="6"/>
      <c r="L89" s="6"/>
      <c r="M89" s="6"/>
      <c r="N89" s="6" t="s">
        <v>34</v>
      </c>
      <c r="O89" s="6" t="s">
        <v>34</v>
      </c>
      <c r="P89" s="6"/>
      <c r="Q89" s="6" t="s">
        <v>34</v>
      </c>
      <c r="R89" s="6"/>
      <c r="S89" s="6"/>
      <c r="T89" s="6"/>
      <c r="U89" s="6"/>
      <c r="V89" s="6" t="s">
        <v>34</v>
      </c>
      <c r="W89" s="6" t="s">
        <v>34</v>
      </c>
      <c r="X89" s="7"/>
      <c r="Y89" s="7"/>
      <c r="Z89" s="7"/>
      <c r="AA89" s="7"/>
    </row>
    <row r="90" spans="1:27" ht="28" x14ac:dyDescent="0.15">
      <c r="A90" s="6">
        <v>88</v>
      </c>
      <c r="B90" s="10" t="s">
        <v>162</v>
      </c>
      <c r="C90" s="10" t="s">
        <v>163</v>
      </c>
      <c r="D90" s="6">
        <v>2017</v>
      </c>
      <c r="E90" s="6"/>
      <c r="F90" s="10"/>
      <c r="G90" s="6"/>
      <c r="H90" s="6"/>
      <c r="I90" s="6" t="s">
        <v>34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 t="s">
        <v>34</v>
      </c>
      <c r="X90" s="7"/>
      <c r="Y90" s="7"/>
      <c r="Z90" s="7"/>
      <c r="AA90" s="7"/>
    </row>
    <row r="91" spans="1:27" ht="28" x14ac:dyDescent="0.15">
      <c r="A91" s="6">
        <v>89</v>
      </c>
      <c r="B91" s="10" t="s">
        <v>164</v>
      </c>
      <c r="C91" s="10"/>
      <c r="D91" s="6">
        <v>2019</v>
      </c>
      <c r="E91" s="6"/>
      <c r="F91" s="10"/>
      <c r="G91" s="6"/>
      <c r="H91" s="6"/>
      <c r="I91" s="6" t="s">
        <v>34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 t="s">
        <v>34</v>
      </c>
      <c r="X91" s="7"/>
      <c r="Y91" s="7"/>
      <c r="Z91" s="7"/>
      <c r="AA91" s="7"/>
    </row>
    <row r="92" spans="1:27" ht="28" x14ac:dyDescent="0.15">
      <c r="A92" s="6">
        <v>90</v>
      </c>
      <c r="B92" s="10" t="s">
        <v>165</v>
      </c>
      <c r="C92" s="10" t="s">
        <v>118</v>
      </c>
      <c r="D92" s="6"/>
      <c r="E92" s="6"/>
      <c r="F92" s="10"/>
      <c r="G92" s="6"/>
      <c r="H92" s="6"/>
      <c r="I92" s="6" t="s">
        <v>34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 t="s">
        <v>34</v>
      </c>
      <c r="X92" s="7"/>
      <c r="Y92" s="7"/>
      <c r="Z92" s="7"/>
      <c r="AA92" s="7"/>
    </row>
    <row r="93" spans="1:27" ht="56" x14ac:dyDescent="0.15">
      <c r="A93" s="6">
        <v>91</v>
      </c>
      <c r="B93" s="10" t="s">
        <v>166</v>
      </c>
      <c r="C93" s="10"/>
      <c r="D93" s="6">
        <v>2019</v>
      </c>
      <c r="E93" s="6"/>
      <c r="F93" s="10"/>
      <c r="G93" s="6"/>
      <c r="H93" s="6"/>
      <c r="I93" s="6" t="s">
        <v>34</v>
      </c>
      <c r="J93" s="6" t="s">
        <v>34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 t="s">
        <v>34</v>
      </c>
      <c r="X93" s="7"/>
      <c r="Y93" s="7"/>
      <c r="Z93" s="7"/>
      <c r="AA93" s="7"/>
    </row>
    <row r="94" spans="1:27" ht="42" x14ac:dyDescent="0.15">
      <c r="A94" s="6">
        <v>92</v>
      </c>
      <c r="B94" s="10" t="s">
        <v>167</v>
      </c>
      <c r="C94" s="10" t="s">
        <v>168</v>
      </c>
      <c r="D94" s="6">
        <v>2019</v>
      </c>
      <c r="E94" s="6"/>
      <c r="F94" s="10"/>
      <c r="G94" s="6"/>
      <c r="H94" s="6"/>
      <c r="I94" s="6" t="s">
        <v>34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 t="s">
        <v>34</v>
      </c>
      <c r="X94" s="7"/>
      <c r="Y94" s="7"/>
      <c r="Z94" s="7"/>
      <c r="AA94" s="7"/>
    </row>
    <row r="95" spans="1:27" ht="28" x14ac:dyDescent="0.15">
      <c r="A95" s="6">
        <v>93</v>
      </c>
      <c r="B95" s="10" t="s">
        <v>169</v>
      </c>
      <c r="C95" s="10" t="s">
        <v>42</v>
      </c>
      <c r="D95" s="6"/>
      <c r="E95" s="6"/>
      <c r="F95" s="10"/>
      <c r="G95" s="6"/>
      <c r="H95" s="6"/>
      <c r="I95" s="6" t="s">
        <v>34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 t="s">
        <v>34</v>
      </c>
      <c r="X95" s="7"/>
      <c r="Y95" s="7"/>
      <c r="Z95" s="7"/>
      <c r="AA95" s="7"/>
    </row>
    <row r="96" spans="1:27" ht="42" x14ac:dyDescent="0.15">
      <c r="A96" s="6">
        <v>94</v>
      </c>
      <c r="B96" s="10" t="s">
        <v>170</v>
      </c>
      <c r="C96" s="10" t="s">
        <v>70</v>
      </c>
      <c r="D96" s="6"/>
      <c r="E96" s="6"/>
      <c r="F96" s="10"/>
      <c r="G96" s="6"/>
      <c r="H96" s="6"/>
      <c r="I96" s="6" t="s">
        <v>34</v>
      </c>
      <c r="J96" s="6"/>
      <c r="K96" s="6"/>
      <c r="L96" s="6"/>
      <c r="M96" s="6"/>
      <c r="N96" s="6" t="s">
        <v>34</v>
      </c>
      <c r="O96" s="6" t="s">
        <v>34</v>
      </c>
      <c r="P96" s="6"/>
      <c r="Q96" s="6" t="s">
        <v>34</v>
      </c>
      <c r="R96" s="6"/>
      <c r="S96" s="6"/>
      <c r="T96" s="6"/>
      <c r="U96" s="6"/>
      <c r="V96" s="6" t="s">
        <v>34</v>
      </c>
      <c r="W96" s="6" t="s">
        <v>34</v>
      </c>
      <c r="X96" s="7"/>
      <c r="Y96" s="7"/>
      <c r="Z96" s="7"/>
      <c r="AA96" s="7"/>
    </row>
    <row r="97" spans="1:27" ht="14" x14ac:dyDescent="0.15">
      <c r="A97" s="6">
        <v>95</v>
      </c>
      <c r="B97" s="10" t="s">
        <v>171</v>
      </c>
      <c r="C97" s="10"/>
      <c r="D97" s="6">
        <v>2019</v>
      </c>
      <c r="E97" s="6"/>
      <c r="F97" s="10"/>
      <c r="G97" s="6"/>
      <c r="H97" s="6"/>
      <c r="I97" s="6" t="s">
        <v>34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 t="s">
        <v>34</v>
      </c>
      <c r="X97" s="7"/>
      <c r="Y97" s="7"/>
      <c r="Z97" s="7"/>
      <c r="AA97" s="7"/>
    </row>
    <row r="98" spans="1:27" ht="42" x14ac:dyDescent="0.15">
      <c r="A98" s="6">
        <v>96</v>
      </c>
      <c r="B98" s="10" t="s">
        <v>172</v>
      </c>
      <c r="C98" s="10" t="s">
        <v>46</v>
      </c>
      <c r="D98" s="6"/>
      <c r="E98" s="6"/>
      <c r="F98" s="10"/>
      <c r="G98" s="6"/>
      <c r="H98" s="6"/>
      <c r="I98" s="6" t="s">
        <v>34</v>
      </c>
      <c r="J98" s="6" t="s">
        <v>34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 t="s">
        <v>34</v>
      </c>
      <c r="X98" s="7"/>
      <c r="Y98" s="7"/>
      <c r="Z98" s="7"/>
      <c r="AA98" s="7"/>
    </row>
    <row r="99" spans="1:27" ht="14" x14ac:dyDescent="0.15">
      <c r="A99" s="6">
        <v>97</v>
      </c>
      <c r="B99" s="10" t="s">
        <v>173</v>
      </c>
      <c r="C99" s="10" t="s">
        <v>152</v>
      </c>
      <c r="D99" s="6">
        <v>2016</v>
      </c>
      <c r="E99" s="6"/>
      <c r="F99" s="10"/>
      <c r="G99" s="6"/>
      <c r="H99" s="6"/>
      <c r="I99" s="6" t="s">
        <v>34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 t="s">
        <v>34</v>
      </c>
      <c r="X99" s="7"/>
      <c r="Y99" s="7"/>
      <c r="Z99" s="7"/>
      <c r="AA99" s="7"/>
    </row>
    <row r="100" spans="1:27" ht="28" x14ac:dyDescent="0.15">
      <c r="A100" s="6">
        <v>98</v>
      </c>
      <c r="B100" s="10" t="s">
        <v>174</v>
      </c>
      <c r="C100" s="10"/>
      <c r="D100" s="6">
        <v>2019</v>
      </c>
      <c r="E100" s="6"/>
      <c r="F100" s="10"/>
      <c r="G100" s="6"/>
      <c r="H100" s="6"/>
      <c r="I100" s="6" t="s">
        <v>34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 t="s">
        <v>34</v>
      </c>
      <c r="X100" s="7"/>
      <c r="Y100" s="7"/>
      <c r="Z100" s="7"/>
      <c r="AA100" s="7"/>
    </row>
    <row r="101" spans="1:27" ht="28" x14ac:dyDescent="0.15">
      <c r="A101" s="6">
        <v>99</v>
      </c>
      <c r="B101" s="10" t="s">
        <v>174</v>
      </c>
      <c r="C101" s="10"/>
      <c r="D101" s="6">
        <v>2019</v>
      </c>
      <c r="E101" s="6"/>
      <c r="F101" s="10"/>
      <c r="G101" s="6"/>
      <c r="H101" s="6"/>
      <c r="I101" s="6" t="s">
        <v>34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 t="s">
        <v>34</v>
      </c>
      <c r="X101" s="7"/>
      <c r="Y101" s="7"/>
      <c r="Z101" s="7"/>
      <c r="AA101" s="7"/>
    </row>
    <row r="102" spans="1:27" ht="14" x14ac:dyDescent="0.15">
      <c r="A102" s="6">
        <v>100</v>
      </c>
      <c r="B102" s="10" t="s">
        <v>176</v>
      </c>
      <c r="C102" s="10" t="s">
        <v>177</v>
      </c>
      <c r="D102" s="6">
        <v>2018</v>
      </c>
      <c r="E102" s="6"/>
      <c r="F102" s="10"/>
      <c r="G102" s="6"/>
      <c r="H102" s="6"/>
      <c r="I102" s="6" t="s">
        <v>34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 t="s">
        <v>34</v>
      </c>
      <c r="X102" s="7"/>
      <c r="Y102" s="7"/>
      <c r="Z102" s="7"/>
      <c r="AA102" s="7"/>
    </row>
    <row r="103" spans="1:27" ht="14" x14ac:dyDescent="0.15">
      <c r="A103" s="6">
        <v>101</v>
      </c>
      <c r="B103" s="10" t="s">
        <v>176</v>
      </c>
      <c r="C103" s="10" t="s">
        <v>177</v>
      </c>
      <c r="D103" s="6">
        <v>2018</v>
      </c>
      <c r="E103" s="6"/>
      <c r="F103" s="10"/>
      <c r="G103" s="6"/>
      <c r="H103" s="6"/>
      <c r="I103" s="6" t="s">
        <v>34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 t="s">
        <v>34</v>
      </c>
      <c r="X103" s="7"/>
      <c r="Y103" s="7"/>
      <c r="Z103" s="7"/>
      <c r="AA103" s="7"/>
    </row>
    <row r="104" spans="1:27" ht="28" x14ac:dyDescent="0.15">
      <c r="A104" s="6">
        <v>102</v>
      </c>
      <c r="B104" s="10" t="s">
        <v>178</v>
      </c>
      <c r="C104" s="10" t="s">
        <v>179</v>
      </c>
      <c r="D104" s="6">
        <v>2019</v>
      </c>
      <c r="E104" s="6"/>
      <c r="F104" s="10"/>
      <c r="G104" s="6"/>
      <c r="H104" s="6"/>
      <c r="I104" s="6" t="s">
        <v>34</v>
      </c>
      <c r="J104" s="6"/>
      <c r="K104" s="6"/>
      <c r="L104" s="6"/>
      <c r="M104" s="6"/>
      <c r="N104" s="6" t="s">
        <v>34</v>
      </c>
      <c r="O104" s="6" t="s">
        <v>34</v>
      </c>
      <c r="P104" s="6"/>
      <c r="Q104" s="6" t="s">
        <v>34</v>
      </c>
      <c r="R104" s="6"/>
      <c r="S104" s="6"/>
      <c r="T104" s="6"/>
      <c r="U104" s="6"/>
      <c r="V104" s="6" t="s">
        <v>34</v>
      </c>
      <c r="W104" s="6" t="s">
        <v>34</v>
      </c>
      <c r="X104" s="7"/>
      <c r="Y104" s="7"/>
      <c r="Z104" s="7"/>
      <c r="AA104" s="7"/>
    </row>
    <row r="105" spans="1:27" ht="28" x14ac:dyDescent="0.15">
      <c r="A105" s="6">
        <v>103</v>
      </c>
      <c r="B105" s="10" t="s">
        <v>180</v>
      </c>
      <c r="C105" s="10" t="s">
        <v>181</v>
      </c>
      <c r="D105" s="6">
        <v>2019</v>
      </c>
      <c r="E105" s="6"/>
      <c r="F105" s="10"/>
      <c r="G105" s="6"/>
      <c r="H105" s="6"/>
      <c r="I105" s="6" t="s">
        <v>34</v>
      </c>
      <c r="J105" s="6"/>
      <c r="K105" s="6"/>
      <c r="L105" s="6"/>
      <c r="M105" s="6"/>
      <c r="N105" s="6" t="s">
        <v>34</v>
      </c>
      <c r="O105" s="6" t="s">
        <v>34</v>
      </c>
      <c r="P105" s="6"/>
      <c r="Q105" s="6" t="s">
        <v>34</v>
      </c>
      <c r="R105" s="6"/>
      <c r="S105" s="6"/>
      <c r="T105" s="6"/>
      <c r="U105" s="6"/>
      <c r="V105" s="6" t="s">
        <v>34</v>
      </c>
      <c r="W105" s="6" t="s">
        <v>34</v>
      </c>
      <c r="X105" s="7"/>
      <c r="Y105" s="7"/>
      <c r="Z105" s="7"/>
      <c r="AA105" s="7"/>
    </row>
    <row r="106" spans="1:27" ht="14" x14ac:dyDescent="0.15">
      <c r="A106" s="6">
        <v>104</v>
      </c>
      <c r="B106" s="10" t="s">
        <v>182</v>
      </c>
      <c r="C106" s="10" t="s">
        <v>183</v>
      </c>
      <c r="D106" s="6">
        <v>2018</v>
      </c>
      <c r="E106" s="6"/>
      <c r="F106" s="10"/>
      <c r="G106" s="6"/>
      <c r="H106" s="6"/>
      <c r="I106" s="6" t="s">
        <v>34</v>
      </c>
      <c r="J106" s="6"/>
      <c r="K106" s="6"/>
      <c r="L106" s="6" t="s">
        <v>34</v>
      </c>
      <c r="M106" s="6"/>
      <c r="N106" s="6" t="s">
        <v>34</v>
      </c>
      <c r="O106" s="6" t="s">
        <v>34</v>
      </c>
      <c r="P106" s="6"/>
      <c r="Q106" s="6" t="s">
        <v>34</v>
      </c>
      <c r="R106" s="6"/>
      <c r="S106" s="6" t="s">
        <v>34</v>
      </c>
      <c r="T106" s="6" t="s">
        <v>34</v>
      </c>
      <c r="U106" s="6"/>
      <c r="V106" s="6" t="s">
        <v>34</v>
      </c>
      <c r="W106" s="6" t="s">
        <v>34</v>
      </c>
      <c r="X106" s="7"/>
      <c r="Y106" s="7"/>
      <c r="Z106" s="7"/>
      <c r="AA106" s="7"/>
    </row>
    <row r="107" spans="1:27" ht="42" x14ac:dyDescent="0.15">
      <c r="A107" s="6">
        <v>105</v>
      </c>
      <c r="B107" s="10" t="s">
        <v>184</v>
      </c>
      <c r="C107" s="10"/>
      <c r="D107" s="6"/>
      <c r="E107" s="6"/>
      <c r="F107" s="10"/>
      <c r="G107" s="6"/>
      <c r="H107" s="6"/>
      <c r="I107" s="6" t="s">
        <v>34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 t="s">
        <v>34</v>
      </c>
      <c r="X107" s="7"/>
      <c r="Y107" s="7"/>
      <c r="Z107" s="7"/>
      <c r="AA107" s="7"/>
    </row>
    <row r="108" spans="1:27" ht="42" x14ac:dyDescent="0.15">
      <c r="A108" s="6">
        <v>106</v>
      </c>
      <c r="B108" s="10" t="s">
        <v>185</v>
      </c>
      <c r="C108" s="10"/>
      <c r="D108" s="6"/>
      <c r="E108" s="6"/>
      <c r="F108" s="10"/>
      <c r="G108" s="6"/>
      <c r="H108" s="6"/>
      <c r="I108" s="6" t="s">
        <v>34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 t="s">
        <v>34</v>
      </c>
      <c r="X108" s="7"/>
      <c r="Y108" s="7"/>
      <c r="Z108" s="7"/>
      <c r="AA108" s="7"/>
    </row>
    <row r="109" spans="1:27" ht="28" x14ac:dyDescent="0.15">
      <c r="A109" s="6">
        <v>107</v>
      </c>
      <c r="B109" s="10" t="s">
        <v>186</v>
      </c>
      <c r="C109" s="10" t="s">
        <v>187</v>
      </c>
      <c r="D109" s="6">
        <v>2019</v>
      </c>
      <c r="E109" s="6"/>
      <c r="F109" s="10"/>
      <c r="G109" s="6"/>
      <c r="H109" s="6" t="s">
        <v>34</v>
      </c>
      <c r="I109" s="6" t="s">
        <v>34</v>
      </c>
      <c r="J109" s="6"/>
      <c r="K109" s="6"/>
      <c r="L109" s="6" t="s">
        <v>34</v>
      </c>
      <c r="M109" s="6"/>
      <c r="N109" s="6"/>
      <c r="O109" s="6"/>
      <c r="P109" s="6"/>
      <c r="Q109" s="6"/>
      <c r="R109" s="6" t="s">
        <v>34</v>
      </c>
      <c r="S109" s="6"/>
      <c r="T109" s="6" t="s">
        <v>34</v>
      </c>
      <c r="U109" s="6"/>
      <c r="V109" s="6"/>
      <c r="W109" s="6" t="s">
        <v>34</v>
      </c>
      <c r="X109" s="7"/>
      <c r="Y109" s="7"/>
      <c r="Z109" s="7"/>
      <c r="AA109" s="7"/>
    </row>
    <row r="110" spans="1:27" ht="28" x14ac:dyDescent="0.15">
      <c r="A110" s="6">
        <v>108</v>
      </c>
      <c r="B110" s="10" t="s">
        <v>188</v>
      </c>
      <c r="C110" s="10" t="s">
        <v>189</v>
      </c>
      <c r="D110" s="6">
        <v>2019</v>
      </c>
      <c r="E110" s="6"/>
      <c r="F110" s="10"/>
      <c r="G110" s="6"/>
      <c r="H110" s="6"/>
      <c r="I110" s="6" t="s">
        <v>34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 t="s">
        <v>34</v>
      </c>
      <c r="X110" s="7"/>
      <c r="Y110" s="7"/>
      <c r="Z110" s="7"/>
      <c r="AA110" s="7"/>
    </row>
    <row r="111" spans="1:27" ht="14" x14ac:dyDescent="0.15">
      <c r="A111" s="6">
        <v>109</v>
      </c>
      <c r="B111" s="10" t="s">
        <v>190</v>
      </c>
      <c r="C111" s="10"/>
      <c r="D111" s="6">
        <v>2019</v>
      </c>
      <c r="E111" s="6"/>
      <c r="F111" s="10"/>
      <c r="G111" s="6"/>
      <c r="H111" s="6"/>
      <c r="I111" s="6" t="s">
        <v>34</v>
      </c>
      <c r="J111" s="6"/>
      <c r="K111" s="6"/>
      <c r="L111" s="6"/>
      <c r="M111" s="6"/>
      <c r="N111" s="6" t="s">
        <v>34</v>
      </c>
      <c r="O111" s="6" t="s">
        <v>34</v>
      </c>
      <c r="P111" s="6"/>
      <c r="Q111" s="6" t="s">
        <v>34</v>
      </c>
      <c r="R111" s="6"/>
      <c r="S111" s="6"/>
      <c r="T111" s="6"/>
      <c r="U111" s="6"/>
      <c r="V111" s="6" t="s">
        <v>34</v>
      </c>
      <c r="W111" s="6" t="s">
        <v>34</v>
      </c>
      <c r="X111" s="7"/>
      <c r="Y111" s="7"/>
      <c r="Z111" s="7"/>
      <c r="AA111" s="7"/>
    </row>
    <row r="112" spans="1:27" ht="42" x14ac:dyDescent="0.15">
      <c r="A112" s="6">
        <v>110</v>
      </c>
      <c r="B112" s="10" t="s">
        <v>191</v>
      </c>
      <c r="C112" s="10" t="s">
        <v>33</v>
      </c>
      <c r="D112" s="6"/>
      <c r="E112" s="6"/>
      <c r="F112" s="10"/>
      <c r="G112" s="6"/>
      <c r="H112" s="6"/>
      <c r="I112" s="6" t="s">
        <v>34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 t="s">
        <v>34</v>
      </c>
      <c r="X112" s="7"/>
      <c r="Y112" s="7"/>
      <c r="Z112" s="7"/>
      <c r="AA112" s="7"/>
    </row>
    <row r="113" spans="1:27" ht="28" x14ac:dyDescent="0.15">
      <c r="A113" s="6">
        <v>111</v>
      </c>
      <c r="B113" s="10" t="s">
        <v>192</v>
      </c>
      <c r="C113" s="10" t="s">
        <v>193</v>
      </c>
      <c r="D113" s="6">
        <v>2019</v>
      </c>
      <c r="E113" s="6"/>
      <c r="F113" s="10"/>
      <c r="G113" s="6" t="s">
        <v>34</v>
      </c>
      <c r="H113" s="6"/>
      <c r="I113" s="6" t="s">
        <v>34</v>
      </c>
      <c r="J113" s="6"/>
      <c r="K113" s="6"/>
      <c r="L113" s="6"/>
      <c r="M113" s="6"/>
      <c r="N113" s="6" t="s">
        <v>34</v>
      </c>
      <c r="O113" s="6" t="s">
        <v>34</v>
      </c>
      <c r="P113" s="6" t="s">
        <v>34</v>
      </c>
      <c r="Q113" s="6" t="s">
        <v>34</v>
      </c>
      <c r="R113" s="6"/>
      <c r="S113" s="6"/>
      <c r="T113" s="6"/>
      <c r="U113" s="6"/>
      <c r="V113" s="6" t="s">
        <v>34</v>
      </c>
      <c r="W113" s="6" t="s">
        <v>34</v>
      </c>
      <c r="X113" s="7"/>
      <c r="Y113" s="7"/>
      <c r="Z113" s="7"/>
      <c r="AA113" s="7"/>
    </row>
    <row r="114" spans="1:27" ht="28" x14ac:dyDescent="0.15">
      <c r="A114" s="6">
        <v>112</v>
      </c>
      <c r="B114" s="10" t="s">
        <v>194</v>
      </c>
      <c r="C114" s="10" t="s">
        <v>195</v>
      </c>
      <c r="D114" s="6"/>
      <c r="E114" s="6"/>
      <c r="F114" s="10"/>
      <c r="G114" s="6"/>
      <c r="H114" s="6"/>
      <c r="I114" s="6" t="s">
        <v>34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 t="s">
        <v>34</v>
      </c>
      <c r="X114" s="7"/>
      <c r="Y114" s="7"/>
      <c r="Z114" s="7"/>
      <c r="AA114" s="7"/>
    </row>
    <row r="115" spans="1:27" ht="42" x14ac:dyDescent="0.15">
      <c r="A115" s="6">
        <v>113</v>
      </c>
      <c r="B115" s="10" t="s">
        <v>196</v>
      </c>
      <c r="C115" s="10" t="s">
        <v>197</v>
      </c>
      <c r="D115" s="6"/>
      <c r="E115" s="6"/>
      <c r="F115" s="10"/>
      <c r="G115" s="6"/>
      <c r="H115" s="6"/>
      <c r="I115" s="6" t="s">
        <v>34</v>
      </c>
      <c r="J115" s="6"/>
      <c r="K115" s="6"/>
      <c r="L115" s="6" t="s">
        <v>34</v>
      </c>
      <c r="M115" s="6"/>
      <c r="N115" s="6"/>
      <c r="O115" s="6"/>
      <c r="P115" s="6"/>
      <c r="Q115" s="6"/>
      <c r="R115" s="6"/>
      <c r="S115" s="6"/>
      <c r="T115" s="6" t="s">
        <v>34</v>
      </c>
      <c r="U115" s="6"/>
      <c r="V115" s="6"/>
      <c r="W115" s="6" t="s">
        <v>34</v>
      </c>
      <c r="X115" s="7"/>
      <c r="Y115" s="7"/>
      <c r="Z115" s="7"/>
      <c r="AA115" s="7"/>
    </row>
    <row r="116" spans="1:27" ht="42" x14ac:dyDescent="0.15">
      <c r="A116" s="6">
        <v>114</v>
      </c>
      <c r="B116" s="10" t="s">
        <v>198</v>
      </c>
      <c r="C116" s="10" t="s">
        <v>199</v>
      </c>
      <c r="D116" s="6">
        <v>2019</v>
      </c>
      <c r="E116" s="6"/>
      <c r="F116" s="10"/>
      <c r="G116" s="6"/>
      <c r="H116" s="6"/>
      <c r="I116" s="6" t="s">
        <v>34</v>
      </c>
      <c r="J116" s="6"/>
      <c r="K116" s="6"/>
      <c r="L116" s="6" t="s">
        <v>34</v>
      </c>
      <c r="M116" s="6"/>
      <c r="N116" s="6" t="s">
        <v>34</v>
      </c>
      <c r="O116" s="6" t="s">
        <v>34</v>
      </c>
      <c r="P116" s="6"/>
      <c r="Q116" s="6" t="s">
        <v>34</v>
      </c>
      <c r="R116" s="6"/>
      <c r="S116" s="6" t="s">
        <v>34</v>
      </c>
      <c r="T116" s="6" t="s">
        <v>34</v>
      </c>
      <c r="U116" s="6"/>
      <c r="V116" s="6" t="s">
        <v>34</v>
      </c>
      <c r="W116" s="6" t="s">
        <v>34</v>
      </c>
      <c r="X116" s="7"/>
      <c r="Y116" s="7"/>
      <c r="Z116" s="7"/>
      <c r="AA116" s="7"/>
    </row>
    <row r="117" spans="1:27" ht="28" x14ac:dyDescent="0.15">
      <c r="A117" s="6">
        <v>115</v>
      </c>
      <c r="B117" s="10" t="s">
        <v>200</v>
      </c>
      <c r="C117" s="10"/>
      <c r="D117" s="6">
        <v>2017</v>
      </c>
      <c r="E117" s="6"/>
      <c r="F117" s="10"/>
      <c r="G117" s="6"/>
      <c r="H117" s="6"/>
      <c r="I117" s="6" t="s">
        <v>34</v>
      </c>
      <c r="J117" s="6" t="s">
        <v>34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 t="s">
        <v>34</v>
      </c>
      <c r="X117" s="7"/>
      <c r="Y117" s="7"/>
      <c r="Z117" s="7"/>
      <c r="AA117" s="7"/>
    </row>
    <row r="118" spans="1:27" ht="56" x14ac:dyDescent="0.15">
      <c r="A118" s="6">
        <v>116</v>
      </c>
      <c r="B118" s="10" t="s">
        <v>201</v>
      </c>
      <c r="C118" s="10"/>
      <c r="D118" s="6">
        <v>2017</v>
      </c>
      <c r="E118" s="6"/>
      <c r="F118" s="10"/>
      <c r="G118" s="6"/>
      <c r="H118" s="6"/>
      <c r="I118" s="6" t="s">
        <v>34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 t="s">
        <v>34</v>
      </c>
      <c r="X118" s="7"/>
      <c r="Y118" s="7"/>
      <c r="Z118" s="7"/>
      <c r="AA118" s="7"/>
    </row>
    <row r="119" spans="1:27" ht="28" x14ac:dyDescent="0.15">
      <c r="A119" s="6">
        <v>117</v>
      </c>
      <c r="B119" s="10" t="s">
        <v>202</v>
      </c>
      <c r="C119" s="10" t="s">
        <v>46</v>
      </c>
      <c r="D119" s="6"/>
      <c r="E119" s="6"/>
      <c r="F119" s="10"/>
      <c r="G119" s="6"/>
      <c r="H119" s="6"/>
      <c r="I119" s="6" t="s">
        <v>34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 t="s">
        <v>34</v>
      </c>
      <c r="X119" s="7"/>
      <c r="Y119" s="7"/>
      <c r="Z119" s="7"/>
      <c r="AA119" s="7"/>
    </row>
    <row r="120" spans="1:27" ht="42" x14ac:dyDescent="0.15">
      <c r="A120" s="6">
        <v>118</v>
      </c>
      <c r="B120" s="10" t="s">
        <v>203</v>
      </c>
      <c r="C120" s="10" t="s">
        <v>204</v>
      </c>
      <c r="D120" s="6">
        <v>2019</v>
      </c>
      <c r="E120" s="6"/>
      <c r="F120" s="11" t="s">
        <v>205</v>
      </c>
      <c r="G120" s="6"/>
      <c r="H120" s="6"/>
      <c r="I120" s="6" t="s">
        <v>34</v>
      </c>
      <c r="J120" s="6" t="s">
        <v>34</v>
      </c>
      <c r="K120" s="6"/>
      <c r="L120" s="6"/>
      <c r="M120" s="6"/>
      <c r="N120" s="6"/>
      <c r="O120" s="6" t="s">
        <v>34</v>
      </c>
      <c r="P120" s="6"/>
      <c r="Q120" s="6"/>
      <c r="R120" s="6"/>
      <c r="S120" s="6"/>
      <c r="T120" s="6"/>
      <c r="U120" s="6"/>
      <c r="V120" s="6" t="s">
        <v>34</v>
      </c>
      <c r="W120" s="6" t="s">
        <v>34</v>
      </c>
      <c r="X120" s="7"/>
      <c r="Y120" s="7"/>
      <c r="Z120" s="7"/>
      <c r="AA120" s="7"/>
    </row>
    <row r="121" spans="1:27" ht="28" x14ac:dyDescent="0.15">
      <c r="A121" s="6">
        <v>119</v>
      </c>
      <c r="B121" s="10" t="s">
        <v>206</v>
      </c>
      <c r="C121" s="10"/>
      <c r="D121" s="6">
        <v>2016</v>
      </c>
      <c r="E121" s="6"/>
      <c r="F121" s="11" t="s">
        <v>207</v>
      </c>
      <c r="G121" s="6"/>
      <c r="H121" s="6"/>
      <c r="I121" s="6" t="s">
        <v>34</v>
      </c>
      <c r="J121" s="6" t="s">
        <v>34</v>
      </c>
      <c r="K121" s="6" t="s">
        <v>34</v>
      </c>
      <c r="L121" s="6"/>
      <c r="M121" s="6"/>
      <c r="N121" s="6"/>
      <c r="O121" s="6"/>
      <c r="P121" s="6" t="s">
        <v>34</v>
      </c>
      <c r="Q121" s="6"/>
      <c r="R121" s="6"/>
      <c r="S121" s="6"/>
      <c r="T121" s="6"/>
      <c r="U121" s="6"/>
      <c r="V121" s="6" t="s">
        <v>34</v>
      </c>
      <c r="W121" s="6" t="s">
        <v>34</v>
      </c>
      <c r="X121" s="7"/>
      <c r="Y121" s="7"/>
      <c r="Z121" s="7"/>
      <c r="AA121" s="7"/>
    </row>
    <row r="122" spans="1:27" ht="14" x14ac:dyDescent="0.15">
      <c r="A122" s="6">
        <v>120</v>
      </c>
      <c r="B122" s="10" t="s">
        <v>208</v>
      </c>
      <c r="C122" s="10" t="s">
        <v>209</v>
      </c>
      <c r="D122" s="6">
        <v>2015</v>
      </c>
      <c r="E122" s="6"/>
      <c r="F122" s="11" t="s">
        <v>210</v>
      </c>
      <c r="G122" s="6"/>
      <c r="H122" s="6"/>
      <c r="I122" s="6" t="s">
        <v>34</v>
      </c>
      <c r="J122" s="6" t="s">
        <v>34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 t="s">
        <v>34</v>
      </c>
      <c r="W122" s="6" t="s">
        <v>34</v>
      </c>
      <c r="X122" s="7"/>
      <c r="Y122" s="7"/>
      <c r="Z122" s="7"/>
      <c r="AA122" s="7"/>
    </row>
    <row r="123" spans="1:27" ht="28" x14ac:dyDescent="0.15">
      <c r="A123" s="6">
        <v>121</v>
      </c>
      <c r="B123" s="10" t="s">
        <v>211</v>
      </c>
      <c r="C123" s="10" t="s">
        <v>212</v>
      </c>
      <c r="D123" s="6">
        <v>2014</v>
      </c>
      <c r="E123" s="6"/>
      <c r="F123" s="11" t="s">
        <v>213</v>
      </c>
      <c r="G123" s="6"/>
      <c r="H123" s="6"/>
      <c r="I123" s="6" t="s">
        <v>34</v>
      </c>
      <c r="J123" s="6" t="s">
        <v>34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 t="s">
        <v>34</v>
      </c>
      <c r="X123" s="7"/>
      <c r="Y123" s="7"/>
      <c r="Z123" s="7"/>
      <c r="AA123" s="7"/>
    </row>
    <row r="124" spans="1:27" ht="28" x14ac:dyDescent="0.15">
      <c r="A124" s="6">
        <v>122</v>
      </c>
      <c r="B124" s="10" t="s">
        <v>214</v>
      </c>
      <c r="C124" s="10" t="s">
        <v>98</v>
      </c>
      <c r="D124" s="6">
        <v>2017</v>
      </c>
      <c r="E124" s="6"/>
      <c r="F124" s="11" t="s">
        <v>215</v>
      </c>
      <c r="G124" s="6"/>
      <c r="H124" s="6"/>
      <c r="I124" s="6" t="s">
        <v>34</v>
      </c>
      <c r="J124" s="6" t="s">
        <v>34</v>
      </c>
      <c r="K124" s="6"/>
      <c r="L124" s="6"/>
      <c r="M124" s="6"/>
      <c r="N124" s="6" t="s">
        <v>34</v>
      </c>
      <c r="O124" s="6"/>
      <c r="P124" s="6"/>
      <c r="Q124" s="6"/>
      <c r="R124" s="6"/>
      <c r="S124" s="6"/>
      <c r="T124" s="6"/>
      <c r="U124" s="6"/>
      <c r="V124" s="6" t="s">
        <v>34</v>
      </c>
      <c r="W124" s="6" t="s">
        <v>34</v>
      </c>
      <c r="X124" s="7"/>
      <c r="Y124" s="7"/>
      <c r="Z124" s="7"/>
      <c r="AA124" s="7"/>
    </row>
    <row r="125" spans="1:27" ht="42" x14ac:dyDescent="0.15">
      <c r="A125" s="6">
        <v>123</v>
      </c>
      <c r="B125" s="10" t="s">
        <v>216</v>
      </c>
      <c r="C125" s="10" t="s">
        <v>217</v>
      </c>
      <c r="D125" s="6">
        <v>2018</v>
      </c>
      <c r="E125" s="6"/>
      <c r="F125" s="11" t="s">
        <v>218</v>
      </c>
      <c r="G125" s="6"/>
      <c r="H125" s="6"/>
      <c r="I125" s="6" t="s">
        <v>34</v>
      </c>
      <c r="J125" s="6" t="s">
        <v>34</v>
      </c>
      <c r="K125" s="6"/>
      <c r="L125" s="6" t="s">
        <v>34</v>
      </c>
      <c r="M125" s="6"/>
      <c r="N125" s="6"/>
      <c r="O125" s="6"/>
      <c r="P125" s="6"/>
      <c r="Q125" s="6"/>
      <c r="R125" s="6"/>
      <c r="S125" s="6" t="s">
        <v>34</v>
      </c>
      <c r="T125" s="6" t="s">
        <v>34</v>
      </c>
      <c r="U125" s="6" t="s">
        <v>34</v>
      </c>
      <c r="V125" s="6" t="s">
        <v>34</v>
      </c>
      <c r="W125" s="6" t="s">
        <v>34</v>
      </c>
      <c r="X125" s="7"/>
      <c r="Y125" s="7"/>
      <c r="Z125" s="7"/>
      <c r="AA125" s="7"/>
    </row>
    <row r="126" spans="1:27" ht="42" x14ac:dyDescent="0.15">
      <c r="A126" s="6">
        <v>124</v>
      </c>
      <c r="B126" s="10" t="s">
        <v>219</v>
      </c>
      <c r="C126" s="10" t="s">
        <v>220</v>
      </c>
      <c r="D126" s="6">
        <v>2019</v>
      </c>
      <c r="E126" s="6"/>
      <c r="F126" s="11" t="s">
        <v>221</v>
      </c>
      <c r="G126" s="6"/>
      <c r="H126" s="6"/>
      <c r="I126" s="6" t="s">
        <v>34</v>
      </c>
      <c r="J126" s="6" t="s">
        <v>34</v>
      </c>
      <c r="K126" s="6"/>
      <c r="L126" s="6"/>
      <c r="M126" s="6"/>
      <c r="N126" s="6"/>
      <c r="O126" s="6" t="s">
        <v>34</v>
      </c>
      <c r="P126" s="6"/>
      <c r="Q126" s="6"/>
      <c r="R126" s="6"/>
      <c r="S126" s="6"/>
      <c r="T126" s="6"/>
      <c r="U126" s="6"/>
      <c r="V126" s="6" t="s">
        <v>34</v>
      </c>
      <c r="W126" s="6" t="s">
        <v>34</v>
      </c>
      <c r="X126" s="7"/>
      <c r="Y126" s="7"/>
      <c r="Z126" s="7"/>
      <c r="AA126" s="7"/>
    </row>
    <row r="127" spans="1:27" ht="28" x14ac:dyDescent="0.15">
      <c r="A127" s="6">
        <v>125</v>
      </c>
      <c r="B127" s="10" t="s">
        <v>222</v>
      </c>
      <c r="C127" s="10" t="s">
        <v>223</v>
      </c>
      <c r="D127" s="6">
        <v>2017</v>
      </c>
      <c r="E127" s="6"/>
      <c r="F127" s="11" t="s">
        <v>224</v>
      </c>
      <c r="G127" s="6"/>
      <c r="H127" s="6"/>
      <c r="I127" s="6" t="s">
        <v>34</v>
      </c>
      <c r="J127" s="6" t="s">
        <v>34</v>
      </c>
      <c r="K127" s="6"/>
      <c r="L127" s="6"/>
      <c r="M127" s="6"/>
      <c r="N127" s="6" t="s">
        <v>34</v>
      </c>
      <c r="O127" s="6"/>
      <c r="P127" s="6"/>
      <c r="Q127" s="6"/>
      <c r="R127" s="6"/>
      <c r="S127" s="6"/>
      <c r="T127" s="6"/>
      <c r="U127" s="6"/>
      <c r="V127" s="6" t="s">
        <v>34</v>
      </c>
      <c r="W127" s="6" t="s">
        <v>34</v>
      </c>
      <c r="X127" s="7"/>
      <c r="Y127" s="7"/>
      <c r="Z127" s="7"/>
      <c r="AA127" s="7"/>
    </row>
    <row r="128" spans="1:27" ht="42" x14ac:dyDescent="0.15">
      <c r="A128" s="6">
        <v>126</v>
      </c>
      <c r="B128" s="10" t="s">
        <v>225</v>
      </c>
      <c r="C128" s="10" t="s">
        <v>226</v>
      </c>
      <c r="D128" s="6">
        <v>2017</v>
      </c>
      <c r="E128" s="6"/>
      <c r="F128" s="11" t="s">
        <v>227</v>
      </c>
      <c r="G128" s="6"/>
      <c r="H128" s="6"/>
      <c r="I128" s="6" t="s">
        <v>34</v>
      </c>
      <c r="J128" s="6" t="s">
        <v>34</v>
      </c>
      <c r="K128" s="6"/>
      <c r="L128" s="6"/>
      <c r="M128" s="6"/>
      <c r="N128" s="6"/>
      <c r="O128" s="6"/>
      <c r="P128" s="6" t="s">
        <v>34</v>
      </c>
      <c r="Q128" s="6"/>
      <c r="R128" s="6"/>
      <c r="S128" s="6"/>
      <c r="T128" s="6"/>
      <c r="U128" s="6"/>
      <c r="V128" s="6" t="s">
        <v>34</v>
      </c>
      <c r="W128" s="6" t="s">
        <v>34</v>
      </c>
      <c r="X128" s="7"/>
      <c r="Y128" s="7"/>
      <c r="Z128" s="7"/>
      <c r="AA128" s="7"/>
    </row>
    <row r="129" spans="1:27" ht="42" x14ac:dyDescent="0.15">
      <c r="A129" s="6">
        <v>127</v>
      </c>
      <c r="B129" s="10" t="s">
        <v>229</v>
      </c>
      <c r="C129" s="10" t="s">
        <v>230</v>
      </c>
      <c r="D129" s="6">
        <v>2017</v>
      </c>
      <c r="E129" s="6"/>
      <c r="F129" s="11" t="s">
        <v>231</v>
      </c>
      <c r="G129" s="6"/>
      <c r="H129" s="6"/>
      <c r="I129" s="6" t="s">
        <v>34</v>
      </c>
      <c r="J129" s="6" t="s">
        <v>34</v>
      </c>
      <c r="K129" s="6"/>
      <c r="L129" s="6" t="s">
        <v>34</v>
      </c>
      <c r="M129" s="6"/>
      <c r="N129" s="6"/>
      <c r="O129" s="6"/>
      <c r="P129" s="6"/>
      <c r="Q129" s="6"/>
      <c r="R129" s="6"/>
      <c r="S129" s="6" t="s">
        <v>34</v>
      </c>
      <c r="T129" s="6" t="s">
        <v>34</v>
      </c>
      <c r="U129" s="6" t="s">
        <v>34</v>
      </c>
      <c r="V129" s="6" t="s">
        <v>34</v>
      </c>
      <c r="W129" s="6" t="s">
        <v>34</v>
      </c>
      <c r="X129" s="7"/>
      <c r="Y129" s="7"/>
      <c r="Z129" s="7"/>
      <c r="AA129" s="7"/>
    </row>
    <row r="130" spans="1:27" ht="56" x14ac:dyDescent="0.15">
      <c r="A130" s="6">
        <v>128</v>
      </c>
      <c r="B130" s="10" t="s">
        <v>232</v>
      </c>
      <c r="C130" s="10"/>
      <c r="D130" s="6">
        <v>2019</v>
      </c>
      <c r="E130" s="6"/>
      <c r="F130" s="11" t="s">
        <v>233</v>
      </c>
      <c r="G130" s="6"/>
      <c r="H130" s="6"/>
      <c r="I130" s="6" t="s">
        <v>34</v>
      </c>
      <c r="J130" s="6" t="s">
        <v>34</v>
      </c>
      <c r="K130" s="6"/>
      <c r="L130" s="6"/>
      <c r="M130" s="6"/>
      <c r="N130" s="6"/>
      <c r="O130" s="6"/>
      <c r="P130" s="6" t="s">
        <v>34</v>
      </c>
      <c r="Q130" s="6"/>
      <c r="R130" s="6"/>
      <c r="S130" s="6"/>
      <c r="T130" s="6"/>
      <c r="U130" s="6"/>
      <c r="V130" s="6" t="s">
        <v>34</v>
      </c>
      <c r="W130" s="6" t="s">
        <v>34</v>
      </c>
      <c r="X130" s="7"/>
      <c r="Y130" s="7"/>
      <c r="Z130" s="7"/>
      <c r="AA130" s="7"/>
    </row>
    <row r="131" spans="1:27" ht="42" x14ac:dyDescent="0.15">
      <c r="A131" s="6">
        <v>129</v>
      </c>
      <c r="B131" s="10" t="s">
        <v>234</v>
      </c>
      <c r="C131" s="10"/>
      <c r="D131" s="6">
        <v>2017</v>
      </c>
      <c r="E131" s="6"/>
      <c r="F131" s="11" t="s">
        <v>235</v>
      </c>
      <c r="G131" s="6"/>
      <c r="H131" s="6"/>
      <c r="I131" s="6" t="s">
        <v>34</v>
      </c>
      <c r="J131" s="6" t="s">
        <v>34</v>
      </c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 t="s">
        <v>34</v>
      </c>
      <c r="W131" s="6" t="s">
        <v>34</v>
      </c>
      <c r="X131" s="7"/>
      <c r="Y131" s="7"/>
      <c r="Z131" s="7"/>
      <c r="AA131" s="7"/>
    </row>
    <row r="132" spans="1:27" ht="28" x14ac:dyDescent="0.15">
      <c r="A132" s="6">
        <v>130</v>
      </c>
      <c r="B132" s="10" t="s">
        <v>237</v>
      </c>
      <c r="C132" s="10"/>
      <c r="D132" s="6">
        <v>2016</v>
      </c>
      <c r="E132" s="6"/>
      <c r="F132" s="11" t="s">
        <v>238</v>
      </c>
      <c r="G132" s="6"/>
      <c r="H132" s="6"/>
      <c r="I132" s="6" t="s">
        <v>34</v>
      </c>
      <c r="J132" s="6" t="s">
        <v>34</v>
      </c>
      <c r="K132" s="6"/>
      <c r="L132" s="6"/>
      <c r="M132" s="6"/>
      <c r="N132" s="6"/>
      <c r="O132" s="6"/>
      <c r="P132" s="6" t="s">
        <v>34</v>
      </c>
      <c r="Q132" s="6"/>
      <c r="R132" s="6"/>
      <c r="S132" s="6"/>
      <c r="T132" s="6"/>
      <c r="U132" s="6"/>
      <c r="V132" s="6" t="s">
        <v>34</v>
      </c>
      <c r="W132" s="6" t="s">
        <v>34</v>
      </c>
      <c r="X132" s="7"/>
      <c r="Y132" s="7"/>
      <c r="Z132" s="7"/>
      <c r="AA132" s="7"/>
    </row>
    <row r="133" spans="1:27" ht="42" x14ac:dyDescent="0.15">
      <c r="A133" s="6">
        <v>131</v>
      </c>
      <c r="B133" s="10" t="s">
        <v>240</v>
      </c>
      <c r="C133" s="10" t="s">
        <v>241</v>
      </c>
      <c r="D133" s="6">
        <v>2019</v>
      </c>
      <c r="E133" s="6"/>
      <c r="F133" s="11" t="s">
        <v>242</v>
      </c>
      <c r="G133" s="6"/>
      <c r="H133" s="6"/>
      <c r="I133" s="6" t="s">
        <v>34</v>
      </c>
      <c r="J133" s="6" t="s">
        <v>34</v>
      </c>
      <c r="K133" s="6"/>
      <c r="L133" s="6"/>
      <c r="M133" s="6"/>
      <c r="N133" s="6"/>
      <c r="O133" s="6"/>
      <c r="P133" s="6"/>
      <c r="Q133" s="6"/>
      <c r="R133" s="6"/>
      <c r="S133" s="6" t="s">
        <v>34</v>
      </c>
      <c r="T133" s="6"/>
      <c r="U133" s="6" t="s">
        <v>34</v>
      </c>
      <c r="V133" s="6" t="s">
        <v>34</v>
      </c>
      <c r="W133" s="6" t="s">
        <v>34</v>
      </c>
      <c r="X133" s="7"/>
      <c r="Y133" s="7"/>
      <c r="Z133" s="7"/>
      <c r="AA133" s="7"/>
    </row>
    <row r="134" spans="1:27" ht="28" x14ac:dyDescent="0.15">
      <c r="A134" s="6">
        <v>132</v>
      </c>
      <c r="B134" s="10" t="s">
        <v>243</v>
      </c>
      <c r="C134" s="10" t="s">
        <v>244</v>
      </c>
      <c r="D134" s="6">
        <v>2015</v>
      </c>
      <c r="E134" s="6"/>
      <c r="F134" s="11" t="s">
        <v>245</v>
      </c>
      <c r="G134" s="6"/>
      <c r="H134" s="6"/>
      <c r="I134" s="6" t="s">
        <v>34</v>
      </c>
      <c r="J134" s="6" t="s">
        <v>34</v>
      </c>
      <c r="K134" s="6"/>
      <c r="L134" s="6"/>
      <c r="M134" s="6"/>
      <c r="N134" s="6"/>
      <c r="O134" s="6" t="s">
        <v>34</v>
      </c>
      <c r="P134" s="6"/>
      <c r="Q134" s="6"/>
      <c r="R134" s="6"/>
      <c r="S134" s="6"/>
      <c r="T134" s="6"/>
      <c r="U134" s="6"/>
      <c r="V134" s="6" t="s">
        <v>34</v>
      </c>
      <c r="W134" s="6" t="s">
        <v>34</v>
      </c>
      <c r="X134" s="7"/>
      <c r="Y134" s="7"/>
      <c r="Z134" s="7"/>
      <c r="AA134" s="7"/>
    </row>
    <row r="135" spans="1:27" ht="42" x14ac:dyDescent="0.15">
      <c r="A135" s="6">
        <v>133</v>
      </c>
      <c r="B135" s="10" t="s">
        <v>247</v>
      </c>
      <c r="C135" s="10"/>
      <c r="D135" s="6">
        <v>2016</v>
      </c>
      <c r="E135" s="6"/>
      <c r="F135" s="11" t="s">
        <v>249</v>
      </c>
      <c r="G135" s="6"/>
      <c r="H135" s="6"/>
      <c r="I135" s="6" t="s">
        <v>34</v>
      </c>
      <c r="J135" s="6" t="s">
        <v>34</v>
      </c>
      <c r="K135" s="6"/>
      <c r="L135" s="6"/>
      <c r="M135" s="6"/>
      <c r="N135" s="6"/>
      <c r="O135" s="6"/>
      <c r="P135" s="6" t="s">
        <v>34</v>
      </c>
      <c r="Q135" s="6"/>
      <c r="R135" s="6"/>
      <c r="S135" s="6"/>
      <c r="T135" s="6"/>
      <c r="U135" s="6"/>
      <c r="V135" s="6"/>
      <c r="W135" s="6" t="s">
        <v>34</v>
      </c>
      <c r="X135" s="7"/>
      <c r="Y135" s="7"/>
      <c r="Z135" s="7"/>
      <c r="AA135" s="7"/>
    </row>
    <row r="136" spans="1:27" ht="42" x14ac:dyDescent="0.15">
      <c r="A136" s="6">
        <v>134</v>
      </c>
      <c r="B136" s="10" t="s">
        <v>250</v>
      </c>
      <c r="C136" s="10" t="s">
        <v>251</v>
      </c>
      <c r="D136" s="6">
        <v>2016</v>
      </c>
      <c r="E136" s="6"/>
      <c r="F136" s="11" t="s">
        <v>252</v>
      </c>
      <c r="G136" s="6"/>
      <c r="H136" s="6"/>
      <c r="I136" s="6" t="s">
        <v>34</v>
      </c>
      <c r="J136" s="6" t="s">
        <v>34</v>
      </c>
      <c r="K136" s="6"/>
      <c r="L136" s="6"/>
      <c r="M136" s="6"/>
      <c r="N136" s="6" t="s">
        <v>34</v>
      </c>
      <c r="O136" s="6"/>
      <c r="P136" s="6" t="s">
        <v>34</v>
      </c>
      <c r="Q136" s="6"/>
      <c r="R136" s="6"/>
      <c r="S136" s="6"/>
      <c r="T136" s="6"/>
      <c r="U136" s="6"/>
      <c r="V136" s="6" t="s">
        <v>34</v>
      </c>
      <c r="W136" s="6" t="s">
        <v>34</v>
      </c>
      <c r="X136" s="7"/>
      <c r="Y136" s="7"/>
      <c r="Z136" s="7"/>
      <c r="AA136" s="7"/>
    </row>
    <row r="137" spans="1:27" ht="56" x14ac:dyDescent="0.15">
      <c r="A137" s="6">
        <v>135</v>
      </c>
      <c r="B137" s="10" t="s">
        <v>253</v>
      </c>
      <c r="C137" s="10"/>
      <c r="D137" s="6">
        <v>2018</v>
      </c>
      <c r="E137" s="6"/>
      <c r="F137" s="11" t="s">
        <v>254</v>
      </c>
      <c r="G137" s="6"/>
      <c r="H137" s="6"/>
      <c r="I137" s="6" t="s">
        <v>34</v>
      </c>
      <c r="J137" s="6" t="s">
        <v>34</v>
      </c>
      <c r="K137" s="6"/>
      <c r="L137" s="6"/>
      <c r="M137" s="6"/>
      <c r="N137" s="6" t="s">
        <v>34</v>
      </c>
      <c r="O137" s="6" t="s">
        <v>34</v>
      </c>
      <c r="P137" s="6"/>
      <c r="Q137" s="6"/>
      <c r="R137" s="6"/>
      <c r="S137" s="6"/>
      <c r="T137" s="6"/>
      <c r="U137" s="6"/>
      <c r="V137" s="6" t="s">
        <v>34</v>
      </c>
      <c r="W137" s="6" t="s">
        <v>34</v>
      </c>
      <c r="X137" s="7"/>
      <c r="Y137" s="7"/>
      <c r="Z137" s="7"/>
      <c r="AA137" s="7"/>
    </row>
    <row r="138" spans="1:27" ht="42" x14ac:dyDescent="0.15">
      <c r="A138" s="6">
        <v>136</v>
      </c>
      <c r="B138" s="10" t="s">
        <v>255</v>
      </c>
      <c r="C138" s="10" t="s">
        <v>256</v>
      </c>
      <c r="D138" s="6">
        <v>2015</v>
      </c>
      <c r="E138" s="6"/>
      <c r="F138" s="11" t="s">
        <v>257</v>
      </c>
      <c r="G138" s="6"/>
      <c r="H138" s="6"/>
      <c r="I138" s="6" t="s">
        <v>34</v>
      </c>
      <c r="J138" s="6" t="s">
        <v>34</v>
      </c>
      <c r="K138" s="6"/>
      <c r="L138" s="6"/>
      <c r="M138" s="6"/>
      <c r="N138" s="6" t="s">
        <v>34</v>
      </c>
      <c r="O138" s="6"/>
      <c r="P138" s="6"/>
      <c r="Q138" s="6"/>
      <c r="R138" s="6"/>
      <c r="S138" s="6"/>
      <c r="T138" s="6"/>
      <c r="U138" s="6"/>
      <c r="V138" s="6" t="s">
        <v>34</v>
      </c>
      <c r="W138" s="6" t="s">
        <v>34</v>
      </c>
      <c r="X138" s="7"/>
      <c r="Y138" s="7"/>
      <c r="Z138" s="7"/>
      <c r="AA138" s="7"/>
    </row>
    <row r="139" spans="1:27" ht="28" x14ac:dyDescent="0.15">
      <c r="A139" s="6">
        <v>137</v>
      </c>
      <c r="B139" s="10" t="s">
        <v>258</v>
      </c>
      <c r="C139" s="10" t="s">
        <v>259</v>
      </c>
      <c r="D139" s="6">
        <v>2017</v>
      </c>
      <c r="E139" s="6"/>
      <c r="F139" s="11" t="s">
        <v>260</v>
      </c>
      <c r="G139" s="6"/>
      <c r="H139" s="6"/>
      <c r="I139" s="6" t="s">
        <v>34</v>
      </c>
      <c r="J139" s="6" t="s">
        <v>34</v>
      </c>
      <c r="K139" s="6"/>
      <c r="L139" s="6"/>
      <c r="M139" s="6"/>
      <c r="N139" s="6" t="s">
        <v>34</v>
      </c>
      <c r="O139" s="6"/>
      <c r="P139" s="6"/>
      <c r="Q139" s="6"/>
      <c r="R139" s="6"/>
      <c r="S139" s="6"/>
      <c r="T139" s="6"/>
      <c r="U139" s="6"/>
      <c r="V139" s="6" t="s">
        <v>34</v>
      </c>
      <c r="W139" s="6" t="s">
        <v>34</v>
      </c>
      <c r="X139" s="7"/>
      <c r="Y139" s="7"/>
      <c r="Z139" s="7"/>
      <c r="AA139" s="7"/>
    </row>
    <row r="140" spans="1:27" ht="42" x14ac:dyDescent="0.15">
      <c r="A140" s="6">
        <v>138</v>
      </c>
      <c r="B140" s="10" t="s">
        <v>261</v>
      </c>
      <c r="C140" s="10" t="s">
        <v>262</v>
      </c>
      <c r="D140" s="6">
        <v>2016</v>
      </c>
      <c r="E140" s="6"/>
      <c r="F140" s="11" t="s">
        <v>263</v>
      </c>
      <c r="G140" s="6"/>
      <c r="H140" s="6"/>
      <c r="I140" s="6" t="s">
        <v>34</v>
      </c>
      <c r="J140" s="6" t="s">
        <v>34</v>
      </c>
      <c r="K140" s="6"/>
      <c r="L140" s="6"/>
      <c r="M140" s="6"/>
      <c r="N140" s="6"/>
      <c r="O140" s="6" t="s">
        <v>34</v>
      </c>
      <c r="P140" s="6"/>
      <c r="Q140" s="6"/>
      <c r="R140" s="6"/>
      <c r="S140" s="6"/>
      <c r="T140" s="6"/>
      <c r="U140" s="6"/>
      <c r="V140" s="6" t="s">
        <v>34</v>
      </c>
      <c r="W140" s="6" t="s">
        <v>34</v>
      </c>
      <c r="X140" s="7"/>
      <c r="Y140" s="7"/>
      <c r="Z140" s="7"/>
      <c r="AA140" s="7"/>
    </row>
    <row r="141" spans="1:27" ht="42" x14ac:dyDescent="0.15">
      <c r="A141" s="6">
        <v>139</v>
      </c>
      <c r="B141" s="10" t="s">
        <v>264</v>
      </c>
      <c r="C141" s="10" t="s">
        <v>265</v>
      </c>
      <c r="D141" s="6">
        <v>2015</v>
      </c>
      <c r="E141" s="6"/>
      <c r="F141" s="11" t="s">
        <v>266</v>
      </c>
      <c r="G141" s="6"/>
      <c r="H141" s="6"/>
      <c r="I141" s="6" t="s">
        <v>34</v>
      </c>
      <c r="J141" s="6" t="s">
        <v>34</v>
      </c>
      <c r="K141" s="6"/>
      <c r="L141" s="6"/>
      <c r="M141" s="6"/>
      <c r="N141" s="6"/>
      <c r="O141" s="6" t="s">
        <v>34</v>
      </c>
      <c r="P141" s="6"/>
      <c r="Q141" s="6"/>
      <c r="R141" s="6"/>
      <c r="S141" s="6"/>
      <c r="T141" s="6"/>
      <c r="U141" s="6"/>
      <c r="V141" s="6" t="s">
        <v>34</v>
      </c>
      <c r="W141" s="6" t="s">
        <v>34</v>
      </c>
      <c r="X141" s="7"/>
      <c r="Y141" s="7"/>
      <c r="Z141" s="7"/>
      <c r="AA141" s="7"/>
    </row>
    <row r="142" spans="1:27" ht="42" x14ac:dyDescent="0.15">
      <c r="A142" s="6">
        <v>140</v>
      </c>
      <c r="B142" s="10" t="s">
        <v>267</v>
      </c>
      <c r="C142" s="10" t="s">
        <v>268</v>
      </c>
      <c r="D142" s="6">
        <v>2019</v>
      </c>
      <c r="E142" s="6"/>
      <c r="F142" s="11" t="s">
        <v>269</v>
      </c>
      <c r="G142" s="6"/>
      <c r="H142" s="6"/>
      <c r="I142" s="6" t="s">
        <v>34</v>
      </c>
      <c r="J142" s="6" t="s">
        <v>34</v>
      </c>
      <c r="K142" s="6"/>
      <c r="L142" s="6"/>
      <c r="M142" s="6"/>
      <c r="N142" s="6"/>
      <c r="O142" s="6" t="s">
        <v>34</v>
      </c>
      <c r="P142" s="6"/>
      <c r="Q142" s="6"/>
      <c r="R142" s="6"/>
      <c r="S142" s="6"/>
      <c r="T142" s="6"/>
      <c r="U142" s="6"/>
      <c r="V142" s="6" t="s">
        <v>34</v>
      </c>
      <c r="W142" s="6" t="s">
        <v>34</v>
      </c>
      <c r="X142" s="7"/>
      <c r="Y142" s="7"/>
      <c r="Z142" s="7"/>
      <c r="AA142" s="7"/>
    </row>
    <row r="143" spans="1:27" ht="28" x14ac:dyDescent="0.15">
      <c r="A143" s="6">
        <v>141</v>
      </c>
      <c r="B143" s="10" t="s">
        <v>270</v>
      </c>
      <c r="C143" s="10" t="s">
        <v>271</v>
      </c>
      <c r="D143" s="6">
        <v>2016</v>
      </c>
      <c r="E143" s="6"/>
      <c r="F143" s="11" t="s">
        <v>272</v>
      </c>
      <c r="G143" s="6"/>
      <c r="H143" s="6"/>
      <c r="I143" s="6" t="s">
        <v>34</v>
      </c>
      <c r="J143" s="6" t="s">
        <v>34</v>
      </c>
      <c r="K143" s="6"/>
      <c r="L143" s="6"/>
      <c r="M143" s="6"/>
      <c r="N143" s="6" t="s">
        <v>34</v>
      </c>
      <c r="O143" s="6" t="s">
        <v>34</v>
      </c>
      <c r="P143" s="6"/>
      <c r="Q143" s="6"/>
      <c r="R143" s="6"/>
      <c r="S143" s="6"/>
      <c r="T143" s="6"/>
      <c r="U143" s="6"/>
      <c r="V143" s="6" t="s">
        <v>34</v>
      </c>
      <c r="W143" s="6" t="s">
        <v>34</v>
      </c>
      <c r="X143" s="7"/>
      <c r="Y143" s="7"/>
      <c r="Z143" s="7"/>
      <c r="AA143" s="7"/>
    </row>
    <row r="144" spans="1:27" ht="28" x14ac:dyDescent="0.15">
      <c r="A144" s="6">
        <v>142</v>
      </c>
      <c r="B144" s="10" t="s">
        <v>273</v>
      </c>
      <c r="C144" s="10" t="s">
        <v>274</v>
      </c>
      <c r="D144" s="6">
        <v>2015</v>
      </c>
      <c r="E144" s="6"/>
      <c r="F144" s="11" t="s">
        <v>275</v>
      </c>
      <c r="G144" s="6" t="s">
        <v>34</v>
      </c>
      <c r="H144" s="6"/>
      <c r="I144" s="6" t="s">
        <v>34</v>
      </c>
      <c r="J144" s="6" t="s">
        <v>34</v>
      </c>
      <c r="K144" s="6"/>
      <c r="L144" s="6"/>
      <c r="M144" s="6"/>
      <c r="N144" s="6"/>
      <c r="O144" s="6"/>
      <c r="P144" s="6" t="s">
        <v>34</v>
      </c>
      <c r="Q144" s="6"/>
      <c r="R144" s="6"/>
      <c r="S144" s="6"/>
      <c r="T144" s="6"/>
      <c r="U144" s="6"/>
      <c r="V144" s="6" t="s">
        <v>34</v>
      </c>
      <c r="W144" s="6" t="s">
        <v>34</v>
      </c>
      <c r="X144" s="7"/>
      <c r="Y144" s="7"/>
      <c r="Z144" s="7"/>
      <c r="AA144" s="7"/>
    </row>
    <row r="145" spans="1:27" ht="42" x14ac:dyDescent="0.15">
      <c r="A145" s="6">
        <v>143</v>
      </c>
      <c r="B145" s="10" t="s">
        <v>276</v>
      </c>
      <c r="C145" s="10" t="s">
        <v>277</v>
      </c>
      <c r="D145" s="6">
        <v>2017</v>
      </c>
      <c r="E145" s="6"/>
      <c r="F145" s="11" t="s">
        <v>278</v>
      </c>
      <c r="G145" s="6"/>
      <c r="H145" s="6"/>
      <c r="I145" s="6" t="s">
        <v>34</v>
      </c>
      <c r="J145" s="6" t="s">
        <v>34</v>
      </c>
      <c r="K145" s="6"/>
      <c r="L145" s="6"/>
      <c r="M145" s="6"/>
      <c r="N145" s="6"/>
      <c r="O145" s="6" t="s">
        <v>34</v>
      </c>
      <c r="P145" s="6"/>
      <c r="Q145" s="6"/>
      <c r="R145" s="6"/>
      <c r="S145" s="6"/>
      <c r="T145" s="6"/>
      <c r="U145" s="6"/>
      <c r="V145" s="6" t="s">
        <v>34</v>
      </c>
      <c r="W145" s="6" t="s">
        <v>34</v>
      </c>
      <c r="X145" s="7"/>
      <c r="Y145" s="7"/>
      <c r="Z145" s="7"/>
      <c r="AA145" s="7"/>
    </row>
    <row r="146" spans="1:27" ht="42" x14ac:dyDescent="0.15">
      <c r="A146" s="6">
        <v>144</v>
      </c>
      <c r="B146" s="10" t="s">
        <v>279</v>
      </c>
      <c r="C146" s="10"/>
      <c r="D146" s="6">
        <v>2016</v>
      </c>
      <c r="E146" s="6"/>
      <c r="F146" s="11" t="s">
        <v>280</v>
      </c>
      <c r="G146" s="6"/>
      <c r="H146" s="6"/>
      <c r="I146" s="6" t="s">
        <v>34</v>
      </c>
      <c r="J146" s="6" t="s">
        <v>34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 t="s">
        <v>34</v>
      </c>
      <c r="X146" s="7"/>
      <c r="Y146" s="7"/>
      <c r="Z146" s="7"/>
      <c r="AA146" s="7"/>
    </row>
    <row r="147" spans="1:27" ht="42" x14ac:dyDescent="0.15">
      <c r="A147" s="6">
        <v>145</v>
      </c>
      <c r="B147" s="10" t="s">
        <v>281</v>
      </c>
      <c r="C147" s="10" t="s">
        <v>282</v>
      </c>
      <c r="D147" s="6">
        <v>2015</v>
      </c>
      <c r="E147" s="6"/>
      <c r="F147" s="11" t="s">
        <v>283</v>
      </c>
      <c r="G147" s="6"/>
      <c r="H147" s="6"/>
      <c r="I147" s="6" t="s">
        <v>34</v>
      </c>
      <c r="J147" s="6" t="s">
        <v>34</v>
      </c>
      <c r="K147" s="6"/>
      <c r="L147" s="6"/>
      <c r="M147" s="6"/>
      <c r="N147" s="6" t="s">
        <v>34</v>
      </c>
      <c r="O147" s="6"/>
      <c r="P147" s="6"/>
      <c r="Q147" s="6"/>
      <c r="R147" s="6"/>
      <c r="S147" s="6"/>
      <c r="T147" s="6"/>
      <c r="U147" s="6"/>
      <c r="V147" s="6" t="s">
        <v>34</v>
      </c>
      <c r="W147" s="6" t="s">
        <v>34</v>
      </c>
      <c r="X147" s="7"/>
      <c r="Y147" s="7"/>
      <c r="Z147" s="7"/>
      <c r="AA147" s="7"/>
    </row>
    <row r="148" spans="1:27" ht="28" x14ac:dyDescent="0.15">
      <c r="A148" s="6">
        <v>146</v>
      </c>
      <c r="B148" s="10" t="s">
        <v>284</v>
      </c>
      <c r="C148" s="10" t="s">
        <v>285</v>
      </c>
      <c r="D148" s="6">
        <v>2016</v>
      </c>
      <c r="E148" s="6"/>
      <c r="F148" s="11" t="s">
        <v>286</v>
      </c>
      <c r="G148" s="6"/>
      <c r="H148" s="6"/>
      <c r="I148" s="6" t="s">
        <v>34</v>
      </c>
      <c r="J148" s="6" t="s">
        <v>34</v>
      </c>
      <c r="K148" s="6"/>
      <c r="L148" s="6"/>
      <c r="M148" s="6"/>
      <c r="N148" s="6" t="s">
        <v>34</v>
      </c>
      <c r="O148" s="6"/>
      <c r="P148" s="6"/>
      <c r="Q148" s="6"/>
      <c r="R148" s="6"/>
      <c r="S148" s="6"/>
      <c r="T148" s="6"/>
      <c r="U148" s="6"/>
      <c r="V148" s="6" t="s">
        <v>34</v>
      </c>
      <c r="W148" s="6" t="s">
        <v>34</v>
      </c>
      <c r="X148" s="7"/>
      <c r="Y148" s="7"/>
      <c r="Z148" s="7"/>
      <c r="AA148" s="7"/>
    </row>
    <row r="149" spans="1:27" ht="42" x14ac:dyDescent="0.15">
      <c r="A149" s="6">
        <v>147</v>
      </c>
      <c r="B149" s="10" t="s">
        <v>287</v>
      </c>
      <c r="C149" s="10" t="s">
        <v>288</v>
      </c>
      <c r="D149" s="6">
        <v>2016</v>
      </c>
      <c r="E149" s="6"/>
      <c r="F149" s="11" t="s">
        <v>289</v>
      </c>
      <c r="G149" s="6"/>
      <c r="H149" s="6"/>
      <c r="I149" s="6" t="s">
        <v>34</v>
      </c>
      <c r="J149" s="6" t="s">
        <v>34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 t="s">
        <v>34</v>
      </c>
      <c r="W149" s="6" t="s">
        <v>34</v>
      </c>
      <c r="X149" s="7"/>
      <c r="Y149" s="7"/>
      <c r="Z149" s="7"/>
      <c r="AA149" s="7"/>
    </row>
    <row r="150" spans="1:27" ht="42" x14ac:dyDescent="0.15">
      <c r="A150" s="6">
        <v>148</v>
      </c>
      <c r="B150" s="10" t="s">
        <v>290</v>
      </c>
      <c r="C150" s="10" t="s">
        <v>291</v>
      </c>
      <c r="D150" s="6">
        <v>2019</v>
      </c>
      <c r="E150" s="6"/>
      <c r="F150" s="11" t="s">
        <v>292</v>
      </c>
      <c r="G150" s="6"/>
      <c r="H150" s="6"/>
      <c r="I150" s="6" t="s">
        <v>34</v>
      </c>
      <c r="J150" s="6" t="s">
        <v>34</v>
      </c>
      <c r="K150" s="6"/>
      <c r="L150" s="6"/>
      <c r="M150" s="6"/>
      <c r="N150" s="6"/>
      <c r="O150" s="6" t="s">
        <v>34</v>
      </c>
      <c r="P150" s="6"/>
      <c r="Q150" s="6"/>
      <c r="R150" s="6"/>
      <c r="S150" s="6"/>
      <c r="T150" s="6"/>
      <c r="U150" s="6"/>
      <c r="V150" s="6" t="s">
        <v>34</v>
      </c>
      <c r="W150" s="6" t="s">
        <v>34</v>
      </c>
      <c r="X150" s="7"/>
      <c r="Y150" s="7"/>
      <c r="Z150" s="7"/>
      <c r="AA150" s="7"/>
    </row>
    <row r="151" spans="1:27" ht="42" x14ac:dyDescent="0.15">
      <c r="A151" s="6">
        <v>149</v>
      </c>
      <c r="B151" s="10" t="s">
        <v>293</v>
      </c>
      <c r="C151" s="10" t="s">
        <v>294</v>
      </c>
      <c r="D151" s="6">
        <v>2017</v>
      </c>
      <c r="E151" s="6"/>
      <c r="F151" s="11" t="s">
        <v>295</v>
      </c>
      <c r="G151" s="6"/>
      <c r="H151" s="6"/>
      <c r="I151" s="6" t="s">
        <v>34</v>
      </c>
      <c r="J151" s="6" t="s">
        <v>34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 t="s">
        <v>34</v>
      </c>
      <c r="W151" s="6" t="s">
        <v>34</v>
      </c>
      <c r="X151" s="7"/>
      <c r="Y151" s="7"/>
      <c r="Z151" s="7"/>
      <c r="AA151" s="7"/>
    </row>
    <row r="152" spans="1:27" ht="42" x14ac:dyDescent="0.15">
      <c r="A152" s="6">
        <v>150</v>
      </c>
      <c r="B152" s="10" t="s">
        <v>296</v>
      </c>
      <c r="C152" s="10" t="s">
        <v>297</v>
      </c>
      <c r="D152" s="6">
        <v>2017</v>
      </c>
      <c r="E152" s="6"/>
      <c r="F152" s="11" t="s">
        <v>298</v>
      </c>
      <c r="G152" s="6"/>
      <c r="H152" s="6"/>
      <c r="I152" s="6" t="s">
        <v>34</v>
      </c>
      <c r="J152" s="6" t="s">
        <v>34</v>
      </c>
      <c r="K152" s="6"/>
      <c r="L152" s="6" t="s">
        <v>34</v>
      </c>
      <c r="M152" s="6" t="s">
        <v>34</v>
      </c>
      <c r="N152" s="6"/>
      <c r="O152" s="6"/>
      <c r="P152" s="6"/>
      <c r="Q152" s="6"/>
      <c r="R152" s="6"/>
      <c r="S152" s="6" t="s">
        <v>34</v>
      </c>
      <c r="T152" s="6" t="s">
        <v>34</v>
      </c>
      <c r="U152" s="6" t="s">
        <v>34</v>
      </c>
      <c r="V152" s="6" t="s">
        <v>34</v>
      </c>
      <c r="W152" s="6" t="s">
        <v>34</v>
      </c>
      <c r="X152" s="7"/>
      <c r="Y152" s="7"/>
      <c r="Z152" s="7"/>
      <c r="AA152" s="7"/>
    </row>
    <row r="153" spans="1:27" ht="42" x14ac:dyDescent="0.15">
      <c r="A153" s="6">
        <v>151</v>
      </c>
      <c r="B153" s="10" t="s">
        <v>299</v>
      </c>
      <c r="C153" s="10"/>
      <c r="D153" s="6">
        <v>2019</v>
      </c>
      <c r="E153" s="6"/>
      <c r="F153" s="11" t="s">
        <v>300</v>
      </c>
      <c r="G153" s="6"/>
      <c r="H153" s="6"/>
      <c r="I153" s="6" t="s">
        <v>34</v>
      </c>
      <c r="J153" s="6" t="s">
        <v>34</v>
      </c>
      <c r="K153" s="6"/>
      <c r="L153" s="6"/>
      <c r="M153" s="6"/>
      <c r="N153" s="6"/>
      <c r="O153" s="6" t="s">
        <v>34</v>
      </c>
      <c r="P153" s="6"/>
      <c r="Q153" s="6"/>
      <c r="R153" s="6"/>
      <c r="S153" s="6"/>
      <c r="T153" s="6"/>
      <c r="U153" s="6"/>
      <c r="V153" s="6" t="s">
        <v>34</v>
      </c>
      <c r="W153" s="6" t="s">
        <v>34</v>
      </c>
      <c r="X153" s="7"/>
      <c r="Y153" s="7"/>
      <c r="Z153" s="7"/>
      <c r="AA153" s="7"/>
    </row>
    <row r="154" spans="1:27" ht="42" x14ac:dyDescent="0.15">
      <c r="A154" s="6">
        <v>152</v>
      </c>
      <c r="B154" s="10" t="s">
        <v>301</v>
      </c>
      <c r="C154" s="10"/>
      <c r="D154" s="6">
        <v>2019</v>
      </c>
      <c r="E154" s="6"/>
      <c r="F154" s="11" t="s">
        <v>302</v>
      </c>
      <c r="G154" s="6"/>
      <c r="H154" s="6"/>
      <c r="I154" s="6" t="s">
        <v>34</v>
      </c>
      <c r="J154" s="6" t="s">
        <v>34</v>
      </c>
      <c r="K154" s="6"/>
      <c r="L154" s="6"/>
      <c r="M154" s="6"/>
      <c r="N154" s="6"/>
      <c r="O154" s="6"/>
      <c r="P154" s="6" t="s">
        <v>34</v>
      </c>
      <c r="Q154" s="6"/>
      <c r="R154" s="6"/>
      <c r="S154" s="6"/>
      <c r="T154" s="6"/>
      <c r="U154" s="6"/>
      <c r="V154" s="6" t="s">
        <v>34</v>
      </c>
      <c r="W154" s="6" t="s">
        <v>34</v>
      </c>
      <c r="X154" s="7"/>
      <c r="Y154" s="7"/>
      <c r="Z154" s="7"/>
      <c r="AA154" s="7"/>
    </row>
    <row r="155" spans="1:27" ht="28" x14ac:dyDescent="0.15">
      <c r="A155" s="6">
        <v>153</v>
      </c>
      <c r="B155" s="10" t="s">
        <v>303</v>
      </c>
      <c r="C155" s="10"/>
      <c r="D155" s="6">
        <v>2016</v>
      </c>
      <c r="E155" s="6"/>
      <c r="F155" s="11" t="s">
        <v>304</v>
      </c>
      <c r="G155" s="6"/>
      <c r="H155" s="6"/>
      <c r="I155" s="6" t="s">
        <v>34</v>
      </c>
      <c r="J155" s="6" t="s">
        <v>34</v>
      </c>
      <c r="K155" s="6"/>
      <c r="L155" s="6"/>
      <c r="M155" s="6"/>
      <c r="N155" s="6" t="s">
        <v>34</v>
      </c>
      <c r="O155" s="6"/>
      <c r="P155" s="6" t="s">
        <v>34</v>
      </c>
      <c r="Q155" s="6"/>
      <c r="R155" s="6"/>
      <c r="S155" s="6"/>
      <c r="T155" s="6"/>
      <c r="U155" s="6"/>
      <c r="V155" s="6" t="s">
        <v>34</v>
      </c>
      <c r="W155" s="6" t="s">
        <v>34</v>
      </c>
      <c r="X155" s="7"/>
      <c r="Y155" s="7"/>
      <c r="Z155" s="7"/>
      <c r="AA155" s="7"/>
    </row>
    <row r="156" spans="1:27" ht="42" x14ac:dyDescent="0.15">
      <c r="A156" s="6">
        <v>154</v>
      </c>
      <c r="B156" s="10" t="s">
        <v>305</v>
      </c>
      <c r="C156" s="10" t="s">
        <v>306</v>
      </c>
      <c r="D156" s="6">
        <v>2016</v>
      </c>
      <c r="E156" s="6"/>
      <c r="F156" s="11" t="s">
        <v>307</v>
      </c>
      <c r="G156" s="6"/>
      <c r="H156" s="6"/>
      <c r="I156" s="6" t="s">
        <v>34</v>
      </c>
      <c r="J156" s="6" t="s">
        <v>34</v>
      </c>
      <c r="K156" s="6"/>
      <c r="L156" s="6"/>
      <c r="M156" s="6"/>
      <c r="N156" s="6"/>
      <c r="O156" s="6"/>
      <c r="P156" s="6" t="s">
        <v>34</v>
      </c>
      <c r="Q156" s="6"/>
      <c r="R156" s="6"/>
      <c r="S156" s="6"/>
      <c r="T156" s="6"/>
      <c r="U156" s="6"/>
      <c r="V156" s="6" t="s">
        <v>34</v>
      </c>
      <c r="W156" s="6" t="s">
        <v>34</v>
      </c>
      <c r="X156" s="7"/>
      <c r="Y156" s="7"/>
      <c r="Z156" s="7"/>
      <c r="AA156" s="7"/>
    </row>
    <row r="157" spans="1:27" ht="42" x14ac:dyDescent="0.15">
      <c r="A157" s="6">
        <v>155</v>
      </c>
      <c r="B157" s="10" t="s">
        <v>308</v>
      </c>
      <c r="C157" s="10" t="s">
        <v>309</v>
      </c>
      <c r="D157" s="6">
        <v>2019</v>
      </c>
      <c r="E157" s="6"/>
      <c r="F157" s="11" t="s">
        <v>310</v>
      </c>
      <c r="G157" s="6"/>
      <c r="H157" s="6"/>
      <c r="I157" s="6" t="s">
        <v>34</v>
      </c>
      <c r="J157" s="6" t="s">
        <v>34</v>
      </c>
      <c r="K157" s="6" t="s">
        <v>34</v>
      </c>
      <c r="L157" s="6"/>
      <c r="M157" s="6"/>
      <c r="N157" s="6"/>
      <c r="O157" s="6"/>
      <c r="P157" s="6" t="s">
        <v>34</v>
      </c>
      <c r="Q157" s="6"/>
      <c r="R157" s="6"/>
      <c r="S157" s="6"/>
      <c r="T157" s="6"/>
      <c r="U157" s="6"/>
      <c r="V157" s="6" t="s">
        <v>34</v>
      </c>
      <c r="W157" s="6" t="s">
        <v>34</v>
      </c>
      <c r="X157" s="7"/>
      <c r="Y157" s="7"/>
      <c r="Z157" s="7"/>
      <c r="AA157" s="7"/>
    </row>
    <row r="158" spans="1:27" ht="42" x14ac:dyDescent="0.15">
      <c r="A158" s="6">
        <v>156</v>
      </c>
      <c r="B158" s="10" t="s">
        <v>311</v>
      </c>
      <c r="C158" s="10" t="s">
        <v>312</v>
      </c>
      <c r="D158" s="6">
        <v>2015</v>
      </c>
      <c r="E158" s="6"/>
      <c r="F158" s="11" t="s">
        <v>313</v>
      </c>
      <c r="G158" s="6"/>
      <c r="H158" s="6"/>
      <c r="I158" s="6" t="s">
        <v>34</v>
      </c>
      <c r="J158" s="6" t="s">
        <v>34</v>
      </c>
      <c r="K158" s="6"/>
      <c r="L158" s="6" t="s">
        <v>34</v>
      </c>
      <c r="M158" s="6"/>
      <c r="N158" s="6"/>
      <c r="O158" s="6"/>
      <c r="P158" s="6"/>
      <c r="Q158" s="6"/>
      <c r="R158" s="6" t="s">
        <v>34</v>
      </c>
      <c r="S158" s="6" t="s">
        <v>34</v>
      </c>
      <c r="T158" s="6" t="s">
        <v>34</v>
      </c>
      <c r="U158" s="6" t="s">
        <v>34</v>
      </c>
      <c r="V158" s="6" t="s">
        <v>34</v>
      </c>
      <c r="W158" s="6" t="s">
        <v>34</v>
      </c>
      <c r="X158" s="7"/>
      <c r="Y158" s="7"/>
      <c r="Z158" s="7"/>
      <c r="AA158" s="7"/>
    </row>
    <row r="159" spans="1:27" ht="28" x14ac:dyDescent="0.15">
      <c r="A159" s="6">
        <v>157</v>
      </c>
      <c r="B159" s="10" t="s">
        <v>314</v>
      </c>
      <c r="C159" s="10" t="s">
        <v>315</v>
      </c>
      <c r="D159" s="6">
        <v>2015</v>
      </c>
      <c r="E159" s="6"/>
      <c r="F159" s="11" t="s">
        <v>316</v>
      </c>
      <c r="G159" s="6"/>
      <c r="H159" s="6"/>
      <c r="I159" s="6" t="s">
        <v>34</v>
      </c>
      <c r="J159" s="6" t="s">
        <v>34</v>
      </c>
      <c r="K159" s="6"/>
      <c r="L159" s="6"/>
      <c r="M159" s="6"/>
      <c r="N159" s="6"/>
      <c r="O159" s="6" t="s">
        <v>34</v>
      </c>
      <c r="P159" s="6"/>
      <c r="Q159" s="6"/>
      <c r="R159" s="6"/>
      <c r="S159" s="6"/>
      <c r="T159" s="6"/>
      <c r="U159" s="6"/>
      <c r="V159" s="6" t="s">
        <v>34</v>
      </c>
      <c r="W159" s="6" t="s">
        <v>34</v>
      </c>
      <c r="X159" s="7"/>
      <c r="Y159" s="7"/>
      <c r="Z159" s="7"/>
      <c r="AA159" s="7"/>
    </row>
    <row r="160" spans="1:27" ht="42" x14ac:dyDescent="0.15">
      <c r="A160" s="6">
        <v>158</v>
      </c>
      <c r="B160" s="10" t="s">
        <v>317</v>
      </c>
      <c r="C160" s="10" t="s">
        <v>318</v>
      </c>
      <c r="D160" s="6">
        <v>2018</v>
      </c>
      <c r="E160" s="6"/>
      <c r="F160" s="11" t="s">
        <v>319</v>
      </c>
      <c r="G160" s="6"/>
      <c r="H160" s="6"/>
      <c r="I160" s="6" t="s">
        <v>34</v>
      </c>
      <c r="J160" s="6" t="s">
        <v>34</v>
      </c>
      <c r="K160" s="6"/>
      <c r="L160" s="6"/>
      <c r="M160" s="6"/>
      <c r="N160" s="6" t="s">
        <v>34</v>
      </c>
      <c r="O160" s="6" t="s">
        <v>34</v>
      </c>
      <c r="P160" s="6"/>
      <c r="Q160" s="6"/>
      <c r="R160" s="6"/>
      <c r="S160" s="6"/>
      <c r="T160" s="6"/>
      <c r="U160" s="6"/>
      <c r="V160" s="6" t="s">
        <v>34</v>
      </c>
      <c r="W160" s="6" t="s">
        <v>34</v>
      </c>
      <c r="X160" s="7"/>
      <c r="Y160" s="7"/>
      <c r="Z160" s="7"/>
      <c r="AA160" s="7"/>
    </row>
    <row r="161" spans="1:27" ht="42" x14ac:dyDescent="0.15">
      <c r="A161" s="6">
        <v>159</v>
      </c>
      <c r="B161" s="10" t="s">
        <v>320</v>
      </c>
      <c r="C161" s="10" t="s">
        <v>321</v>
      </c>
      <c r="D161" s="6">
        <v>2017</v>
      </c>
      <c r="E161" s="6"/>
      <c r="F161" s="11" t="s">
        <v>322</v>
      </c>
      <c r="G161" s="6"/>
      <c r="H161" s="6"/>
      <c r="I161" s="6" t="s">
        <v>34</v>
      </c>
      <c r="J161" s="6" t="s">
        <v>34</v>
      </c>
      <c r="K161" s="6"/>
      <c r="L161" s="6"/>
      <c r="M161" s="6"/>
      <c r="N161" s="6" t="s">
        <v>34</v>
      </c>
      <c r="O161" s="6" t="s">
        <v>34</v>
      </c>
      <c r="P161" s="6"/>
      <c r="Q161" s="6"/>
      <c r="R161" s="6"/>
      <c r="S161" s="6"/>
      <c r="T161" s="6"/>
      <c r="U161" s="6"/>
      <c r="V161" s="6" t="s">
        <v>34</v>
      </c>
      <c r="W161" s="6" t="s">
        <v>34</v>
      </c>
      <c r="X161" s="7"/>
      <c r="Y161" s="7"/>
      <c r="Z161" s="7"/>
      <c r="AA161" s="7"/>
    </row>
    <row r="162" spans="1:27" ht="28" x14ac:dyDescent="0.15">
      <c r="A162" s="6">
        <v>160</v>
      </c>
      <c r="B162" s="10" t="s">
        <v>323</v>
      </c>
      <c r="C162" s="10"/>
      <c r="D162" s="6">
        <v>2016</v>
      </c>
      <c r="E162" s="6"/>
      <c r="F162" s="11" t="s">
        <v>324</v>
      </c>
      <c r="G162" s="6"/>
      <c r="H162" s="6"/>
      <c r="I162" s="6" t="s">
        <v>34</v>
      </c>
      <c r="J162" s="6" t="s">
        <v>34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 t="s">
        <v>34</v>
      </c>
      <c r="W162" s="6" t="s">
        <v>34</v>
      </c>
      <c r="X162" s="7"/>
      <c r="Y162" s="7"/>
      <c r="Z162" s="7"/>
      <c r="AA162" s="7"/>
    </row>
    <row r="163" spans="1:27" ht="42" x14ac:dyDescent="0.15">
      <c r="A163" s="6">
        <v>161</v>
      </c>
      <c r="B163" s="10" t="s">
        <v>325</v>
      </c>
      <c r="C163" s="10" t="s">
        <v>326</v>
      </c>
      <c r="D163" s="6">
        <v>2018</v>
      </c>
      <c r="E163" s="6"/>
      <c r="F163" s="11" t="s">
        <v>327</v>
      </c>
      <c r="G163" s="6"/>
      <c r="H163" s="6"/>
      <c r="I163" s="6" t="s">
        <v>34</v>
      </c>
      <c r="J163" s="6" t="s">
        <v>34</v>
      </c>
      <c r="K163" s="6"/>
      <c r="L163" s="6"/>
      <c r="M163" s="6"/>
      <c r="N163" s="6" t="s">
        <v>34</v>
      </c>
      <c r="O163" s="6" t="s">
        <v>34</v>
      </c>
      <c r="P163" s="6" t="s">
        <v>34</v>
      </c>
      <c r="Q163" s="6"/>
      <c r="R163" s="6"/>
      <c r="S163" s="6"/>
      <c r="T163" s="6"/>
      <c r="U163" s="6"/>
      <c r="V163" s="6" t="s">
        <v>34</v>
      </c>
      <c r="W163" s="6" t="s">
        <v>34</v>
      </c>
      <c r="X163" s="7"/>
      <c r="Y163" s="7"/>
      <c r="Z163" s="7"/>
      <c r="AA163" s="7"/>
    </row>
    <row r="164" spans="1:27" ht="42" x14ac:dyDescent="0.15">
      <c r="A164" s="6">
        <v>162</v>
      </c>
      <c r="B164" s="10" t="s">
        <v>328</v>
      </c>
      <c r="C164" s="10" t="s">
        <v>256</v>
      </c>
      <c r="D164" s="6">
        <v>2016</v>
      </c>
      <c r="E164" s="6"/>
      <c r="F164" s="11" t="s">
        <v>329</v>
      </c>
      <c r="G164" s="6"/>
      <c r="H164" s="6"/>
      <c r="I164" s="6" t="s">
        <v>34</v>
      </c>
      <c r="J164" s="6" t="s">
        <v>34</v>
      </c>
      <c r="K164" s="6"/>
      <c r="L164" s="6"/>
      <c r="M164" s="6"/>
      <c r="N164" s="6"/>
      <c r="O164" s="6"/>
      <c r="P164" s="6" t="s">
        <v>34</v>
      </c>
      <c r="Q164" s="6"/>
      <c r="R164" s="6"/>
      <c r="S164" s="6"/>
      <c r="T164" s="6"/>
      <c r="U164" s="6"/>
      <c r="V164" s="6" t="s">
        <v>34</v>
      </c>
      <c r="W164" s="6" t="s">
        <v>34</v>
      </c>
      <c r="X164" s="7"/>
      <c r="Y164" s="7"/>
      <c r="Z164" s="7"/>
      <c r="AA164" s="7"/>
    </row>
    <row r="165" spans="1:27" ht="42" x14ac:dyDescent="0.15">
      <c r="A165" s="6">
        <v>163</v>
      </c>
      <c r="B165" s="10" t="s">
        <v>330</v>
      </c>
      <c r="C165" s="10"/>
      <c r="D165" s="6">
        <v>2017</v>
      </c>
      <c r="E165" s="6"/>
      <c r="F165" s="11" t="s">
        <v>331</v>
      </c>
      <c r="G165" s="6"/>
      <c r="H165" s="6"/>
      <c r="I165" s="6" t="s">
        <v>34</v>
      </c>
      <c r="J165" s="6" t="s">
        <v>34</v>
      </c>
      <c r="K165" s="6"/>
      <c r="L165" s="6"/>
      <c r="M165" s="6"/>
      <c r="N165" s="6"/>
      <c r="O165" s="6"/>
      <c r="P165" s="6" t="s">
        <v>34</v>
      </c>
      <c r="Q165" s="6"/>
      <c r="R165" s="6"/>
      <c r="S165" s="6"/>
      <c r="T165" s="6"/>
      <c r="U165" s="6"/>
      <c r="V165" s="6" t="s">
        <v>34</v>
      </c>
      <c r="W165" s="6" t="s">
        <v>34</v>
      </c>
      <c r="X165" s="7"/>
      <c r="Y165" s="7"/>
      <c r="Z165" s="7"/>
      <c r="AA165" s="7"/>
    </row>
    <row r="166" spans="1:27" ht="42" x14ac:dyDescent="0.15">
      <c r="A166" s="6">
        <v>164</v>
      </c>
      <c r="B166" s="10" t="s">
        <v>332</v>
      </c>
      <c r="C166" s="10"/>
      <c r="D166" s="6">
        <v>2016</v>
      </c>
      <c r="E166" s="6"/>
      <c r="F166" s="11" t="s">
        <v>333</v>
      </c>
      <c r="G166" s="6"/>
      <c r="H166" s="6"/>
      <c r="I166" s="6" t="s">
        <v>34</v>
      </c>
      <c r="J166" s="6" t="s">
        <v>34</v>
      </c>
      <c r="K166" s="6"/>
      <c r="L166" s="6"/>
      <c r="M166" s="6"/>
      <c r="N166" s="6" t="s">
        <v>34</v>
      </c>
      <c r="O166" s="6" t="s">
        <v>34</v>
      </c>
      <c r="P166" s="6" t="s">
        <v>34</v>
      </c>
      <c r="Q166" s="6"/>
      <c r="R166" s="6"/>
      <c r="S166" s="6"/>
      <c r="T166" s="6"/>
      <c r="U166" s="6"/>
      <c r="V166" s="6"/>
      <c r="W166" s="6" t="s">
        <v>34</v>
      </c>
      <c r="X166" s="7"/>
      <c r="Y166" s="7"/>
      <c r="Z166" s="7"/>
      <c r="AA166" s="7"/>
    </row>
    <row r="167" spans="1:27" ht="42" x14ac:dyDescent="0.15">
      <c r="A167" s="6">
        <v>165</v>
      </c>
      <c r="B167" s="10" t="s">
        <v>334</v>
      </c>
      <c r="C167" s="10" t="s">
        <v>335</v>
      </c>
      <c r="D167" s="6">
        <v>2015</v>
      </c>
      <c r="E167" s="6"/>
      <c r="F167" s="11" t="s">
        <v>336</v>
      </c>
      <c r="G167" s="6"/>
      <c r="H167" s="6"/>
      <c r="I167" s="6" t="s">
        <v>34</v>
      </c>
      <c r="J167" s="6" t="s">
        <v>34</v>
      </c>
      <c r="K167" s="6"/>
      <c r="L167" s="6"/>
      <c r="M167" s="6"/>
      <c r="N167" s="6"/>
      <c r="O167" s="6" t="s">
        <v>34</v>
      </c>
      <c r="P167" s="6"/>
      <c r="Q167" s="6"/>
      <c r="R167" s="6"/>
      <c r="S167" s="6"/>
      <c r="T167" s="6"/>
      <c r="U167" s="6"/>
      <c r="V167" s="6" t="s">
        <v>34</v>
      </c>
      <c r="W167" s="6" t="s">
        <v>34</v>
      </c>
      <c r="X167" s="7"/>
      <c r="Y167" s="7"/>
      <c r="Z167" s="7"/>
      <c r="AA167" s="7"/>
    </row>
    <row r="168" spans="1:27" ht="42" x14ac:dyDescent="0.15">
      <c r="A168" s="6">
        <v>166</v>
      </c>
      <c r="B168" s="10" t="s">
        <v>337</v>
      </c>
      <c r="C168" s="10" t="s">
        <v>338</v>
      </c>
      <c r="D168" s="6">
        <v>2019</v>
      </c>
      <c r="E168" s="6"/>
      <c r="F168" s="11" t="s">
        <v>339</v>
      </c>
      <c r="G168" s="6"/>
      <c r="H168" s="6"/>
      <c r="I168" s="6" t="s">
        <v>34</v>
      </c>
      <c r="J168" s="6" t="s">
        <v>34</v>
      </c>
      <c r="K168" s="6"/>
      <c r="L168" s="6" t="s">
        <v>34</v>
      </c>
      <c r="M168" s="6"/>
      <c r="N168" s="6"/>
      <c r="O168" s="6" t="s">
        <v>34</v>
      </c>
      <c r="P168" s="6"/>
      <c r="Q168" s="6"/>
      <c r="R168" s="6"/>
      <c r="S168" s="6" t="s">
        <v>34</v>
      </c>
      <c r="T168" s="6" t="s">
        <v>34</v>
      </c>
      <c r="U168" s="6" t="s">
        <v>34</v>
      </c>
      <c r="V168" s="6" t="s">
        <v>34</v>
      </c>
      <c r="W168" s="6" t="s">
        <v>34</v>
      </c>
      <c r="X168" s="7"/>
      <c r="Y168" s="7"/>
      <c r="Z168" s="7"/>
      <c r="AA168" s="7"/>
    </row>
    <row r="169" spans="1:27" ht="42" x14ac:dyDescent="0.15">
      <c r="A169" s="6">
        <v>167</v>
      </c>
      <c r="B169" s="10" t="s">
        <v>342</v>
      </c>
      <c r="C169" s="10" t="s">
        <v>344</v>
      </c>
      <c r="D169" s="6">
        <v>2017</v>
      </c>
      <c r="E169" s="6"/>
      <c r="F169" s="11" t="s">
        <v>345</v>
      </c>
      <c r="G169" s="6"/>
      <c r="H169" s="6"/>
      <c r="I169" s="6" t="s">
        <v>34</v>
      </c>
      <c r="J169" s="6" t="s">
        <v>34</v>
      </c>
      <c r="K169" s="6"/>
      <c r="L169" s="6"/>
      <c r="M169" s="6"/>
      <c r="N169" s="6" t="s">
        <v>34</v>
      </c>
      <c r="O169" s="6" t="s">
        <v>34</v>
      </c>
      <c r="P169" s="6"/>
      <c r="Q169" s="6"/>
      <c r="R169" s="6"/>
      <c r="S169" s="6"/>
      <c r="T169" s="6"/>
      <c r="U169" s="6"/>
      <c r="V169" s="6" t="s">
        <v>34</v>
      </c>
      <c r="W169" s="6" t="s">
        <v>34</v>
      </c>
      <c r="X169" s="7"/>
      <c r="Y169" s="7"/>
      <c r="Z169" s="7"/>
      <c r="AA169" s="7"/>
    </row>
    <row r="170" spans="1:27" ht="42" x14ac:dyDescent="0.15">
      <c r="A170" s="6">
        <v>168</v>
      </c>
      <c r="B170" s="10" t="s">
        <v>346</v>
      </c>
      <c r="C170" s="10" t="s">
        <v>347</v>
      </c>
      <c r="D170" s="6">
        <v>2016</v>
      </c>
      <c r="E170" s="6"/>
      <c r="F170" s="11" t="s">
        <v>348</v>
      </c>
      <c r="G170" s="6"/>
      <c r="H170" s="6"/>
      <c r="I170" s="6" t="s">
        <v>34</v>
      </c>
      <c r="J170" s="6" t="s">
        <v>34</v>
      </c>
      <c r="K170" s="6"/>
      <c r="L170" s="6"/>
      <c r="M170" s="6"/>
      <c r="N170" s="6"/>
      <c r="O170" s="6"/>
      <c r="P170" s="6" t="s">
        <v>34</v>
      </c>
      <c r="Q170" s="6"/>
      <c r="R170" s="6"/>
      <c r="S170" s="6"/>
      <c r="T170" s="6"/>
      <c r="U170" s="6"/>
      <c r="V170" s="6" t="s">
        <v>34</v>
      </c>
      <c r="W170" s="6" t="s">
        <v>34</v>
      </c>
      <c r="X170" s="7"/>
      <c r="Y170" s="7"/>
      <c r="Z170" s="7"/>
      <c r="AA170" s="7"/>
    </row>
    <row r="171" spans="1:27" ht="42" x14ac:dyDescent="0.15">
      <c r="A171" s="6">
        <v>169</v>
      </c>
      <c r="B171" s="10" t="s">
        <v>349</v>
      </c>
      <c r="C171" s="10" t="s">
        <v>350</v>
      </c>
      <c r="D171" s="6">
        <v>2019</v>
      </c>
      <c r="E171" s="6"/>
      <c r="F171" s="11" t="s">
        <v>242</v>
      </c>
      <c r="G171" s="6"/>
      <c r="H171" s="6"/>
      <c r="I171" s="6" t="s">
        <v>34</v>
      </c>
      <c r="J171" s="6" t="s">
        <v>34</v>
      </c>
      <c r="K171" s="6"/>
      <c r="L171" s="6"/>
      <c r="M171" s="6"/>
      <c r="N171" s="6"/>
      <c r="O171" s="6" t="s">
        <v>34</v>
      </c>
      <c r="P171" s="6"/>
      <c r="Q171" s="6"/>
      <c r="R171" s="6"/>
      <c r="S171" s="6"/>
      <c r="T171" s="6"/>
      <c r="U171" s="6" t="s">
        <v>34</v>
      </c>
      <c r="V171" s="6" t="s">
        <v>34</v>
      </c>
      <c r="W171" s="6" t="s">
        <v>34</v>
      </c>
      <c r="X171" s="7"/>
      <c r="Y171" s="7"/>
      <c r="Z171" s="7"/>
      <c r="AA171" s="7"/>
    </row>
    <row r="172" spans="1:27" ht="28" x14ac:dyDescent="0.15">
      <c r="A172" s="6">
        <v>170</v>
      </c>
      <c r="B172" s="10" t="s">
        <v>351</v>
      </c>
      <c r="C172" s="10" t="s">
        <v>352</v>
      </c>
      <c r="D172" s="6">
        <v>2018</v>
      </c>
      <c r="E172" s="6"/>
      <c r="F172" s="11" t="s">
        <v>353</v>
      </c>
      <c r="G172" s="6"/>
      <c r="H172" s="6"/>
      <c r="I172" s="6" t="s">
        <v>34</v>
      </c>
      <c r="J172" s="6" t="s">
        <v>34</v>
      </c>
      <c r="K172" s="6"/>
      <c r="L172" s="6"/>
      <c r="M172" s="6"/>
      <c r="N172" s="6" t="s">
        <v>34</v>
      </c>
      <c r="O172" s="6" t="s">
        <v>34</v>
      </c>
      <c r="P172" s="6"/>
      <c r="Q172" s="6"/>
      <c r="R172" s="6"/>
      <c r="S172" s="6"/>
      <c r="T172" s="6"/>
      <c r="U172" s="6"/>
      <c r="V172" s="6" t="s">
        <v>34</v>
      </c>
      <c r="W172" s="6" t="s">
        <v>34</v>
      </c>
      <c r="X172" s="7"/>
      <c r="Y172" s="7"/>
      <c r="Z172" s="7"/>
      <c r="AA172" s="7"/>
    </row>
    <row r="173" spans="1:27" ht="28" x14ac:dyDescent="0.15">
      <c r="A173" s="6">
        <v>171</v>
      </c>
      <c r="B173" s="10" t="s">
        <v>354</v>
      </c>
      <c r="C173" s="10" t="s">
        <v>355</v>
      </c>
      <c r="D173" s="6">
        <v>2014</v>
      </c>
      <c r="E173" s="6"/>
      <c r="F173" s="11" t="s">
        <v>356</v>
      </c>
      <c r="G173" s="6"/>
      <c r="H173" s="6"/>
      <c r="I173" s="6" t="s">
        <v>34</v>
      </c>
      <c r="J173" s="6" t="s">
        <v>34</v>
      </c>
      <c r="K173" s="6"/>
      <c r="L173" s="6"/>
      <c r="M173" s="6"/>
      <c r="N173" s="6"/>
      <c r="O173" s="6" t="s">
        <v>34</v>
      </c>
      <c r="P173" s="6"/>
      <c r="Q173" s="6"/>
      <c r="R173" s="6"/>
      <c r="S173" s="6"/>
      <c r="T173" s="6"/>
      <c r="U173" s="6"/>
      <c r="V173" s="6"/>
      <c r="W173" s="6" t="s">
        <v>34</v>
      </c>
      <c r="X173" s="7"/>
      <c r="Y173" s="7"/>
      <c r="Z173" s="7"/>
      <c r="AA173" s="7"/>
    </row>
    <row r="174" spans="1:27" ht="42" x14ac:dyDescent="0.15">
      <c r="A174" s="6">
        <v>172</v>
      </c>
      <c r="B174" s="10" t="s">
        <v>357</v>
      </c>
      <c r="C174" s="10" t="s">
        <v>282</v>
      </c>
      <c r="D174" s="6">
        <v>2015</v>
      </c>
      <c r="E174" s="6"/>
      <c r="F174" s="11" t="s">
        <v>358</v>
      </c>
      <c r="G174" s="6"/>
      <c r="H174" s="6"/>
      <c r="I174" s="6" t="s">
        <v>34</v>
      </c>
      <c r="J174" s="6" t="s">
        <v>34</v>
      </c>
      <c r="K174" s="6"/>
      <c r="L174" s="6"/>
      <c r="M174" s="6"/>
      <c r="N174" s="6" t="s">
        <v>34</v>
      </c>
      <c r="O174" s="6" t="s">
        <v>34</v>
      </c>
      <c r="P174" s="6"/>
      <c r="Q174" s="6"/>
      <c r="R174" s="6"/>
      <c r="S174" s="6"/>
      <c r="T174" s="6"/>
      <c r="U174" s="6"/>
      <c r="V174" s="6"/>
      <c r="W174" s="6" t="s">
        <v>34</v>
      </c>
      <c r="X174" s="7"/>
      <c r="Y174" s="7"/>
      <c r="Z174" s="7"/>
      <c r="AA174" s="7"/>
    </row>
    <row r="175" spans="1:27" ht="42" x14ac:dyDescent="0.15">
      <c r="A175" s="6">
        <v>173</v>
      </c>
      <c r="B175" s="10" t="s">
        <v>361</v>
      </c>
      <c r="C175" s="10" t="s">
        <v>265</v>
      </c>
      <c r="D175" s="6">
        <v>2015</v>
      </c>
      <c r="E175" s="6"/>
      <c r="F175" s="11" t="s">
        <v>362</v>
      </c>
      <c r="G175" s="6"/>
      <c r="H175" s="6"/>
      <c r="I175" s="6" t="s">
        <v>34</v>
      </c>
      <c r="J175" s="6" t="s">
        <v>34</v>
      </c>
      <c r="K175" s="6"/>
      <c r="L175" s="6"/>
      <c r="M175" s="6"/>
      <c r="N175" s="6"/>
      <c r="O175" s="6"/>
      <c r="P175" s="6" t="s">
        <v>34</v>
      </c>
      <c r="Q175" s="6"/>
      <c r="R175" s="6"/>
      <c r="S175" s="6"/>
      <c r="T175" s="6"/>
      <c r="U175" s="6"/>
      <c r="V175" s="6"/>
      <c r="W175" s="6" t="s">
        <v>34</v>
      </c>
      <c r="X175" s="7"/>
      <c r="Y175" s="7"/>
      <c r="Z175" s="7"/>
      <c r="AA175" s="7"/>
    </row>
    <row r="176" spans="1:27" ht="28" x14ac:dyDescent="0.15">
      <c r="A176" s="6">
        <v>174</v>
      </c>
      <c r="B176" s="10" t="s">
        <v>363</v>
      </c>
      <c r="C176" s="10" t="s">
        <v>364</v>
      </c>
      <c r="D176" s="6">
        <v>2016</v>
      </c>
      <c r="E176" s="6"/>
      <c r="F176" s="11" t="s">
        <v>365</v>
      </c>
      <c r="G176" s="6"/>
      <c r="H176" s="6"/>
      <c r="I176" s="6" t="s">
        <v>34</v>
      </c>
      <c r="J176" s="6" t="s">
        <v>34</v>
      </c>
      <c r="K176" s="6"/>
      <c r="L176" s="6"/>
      <c r="M176" s="6"/>
      <c r="N176" s="6"/>
      <c r="O176" s="6" t="s">
        <v>34</v>
      </c>
      <c r="P176" s="6"/>
      <c r="Q176" s="6"/>
      <c r="R176" s="6"/>
      <c r="S176" s="6"/>
      <c r="T176" s="6"/>
      <c r="U176" s="6"/>
      <c r="V176" s="6" t="s">
        <v>34</v>
      </c>
      <c r="W176" s="6" t="s">
        <v>34</v>
      </c>
      <c r="X176" s="7"/>
      <c r="Y176" s="7"/>
      <c r="Z176" s="7"/>
      <c r="AA176" s="7"/>
    </row>
    <row r="177" spans="1:27" ht="42" x14ac:dyDescent="0.15">
      <c r="A177" s="6">
        <v>175</v>
      </c>
      <c r="B177" s="10" t="s">
        <v>366</v>
      </c>
      <c r="C177" s="10" t="s">
        <v>367</v>
      </c>
      <c r="D177" s="6">
        <v>2018</v>
      </c>
      <c r="E177" s="6"/>
      <c r="F177" s="11" t="s">
        <v>368</v>
      </c>
      <c r="G177" s="6"/>
      <c r="H177" s="6"/>
      <c r="I177" s="6" t="s">
        <v>34</v>
      </c>
      <c r="J177" s="6" t="s">
        <v>34</v>
      </c>
      <c r="K177" s="6"/>
      <c r="L177" s="6"/>
      <c r="M177" s="6"/>
      <c r="N177" s="6"/>
      <c r="O177" s="6" t="s">
        <v>34</v>
      </c>
      <c r="P177" s="6"/>
      <c r="Q177" s="6"/>
      <c r="R177" s="6"/>
      <c r="S177" s="6"/>
      <c r="T177" s="6"/>
      <c r="U177" s="6"/>
      <c r="V177" s="6" t="s">
        <v>34</v>
      </c>
      <c r="W177" s="6" t="s">
        <v>34</v>
      </c>
      <c r="X177" s="7"/>
      <c r="Y177" s="7"/>
      <c r="Z177" s="7"/>
      <c r="AA177" s="7"/>
    </row>
    <row r="178" spans="1:27" ht="42" x14ac:dyDescent="0.15">
      <c r="A178" s="6">
        <v>176</v>
      </c>
      <c r="B178" s="10" t="s">
        <v>369</v>
      </c>
      <c r="C178" s="10" t="s">
        <v>370</v>
      </c>
      <c r="D178" s="6">
        <v>2016</v>
      </c>
      <c r="E178" s="6"/>
      <c r="F178" s="11" t="s">
        <v>371</v>
      </c>
      <c r="G178" s="6"/>
      <c r="H178" s="6"/>
      <c r="I178" s="6" t="s">
        <v>34</v>
      </c>
      <c r="J178" s="6" t="s">
        <v>34</v>
      </c>
      <c r="K178" s="6"/>
      <c r="L178" s="6"/>
      <c r="M178" s="6"/>
      <c r="N178" s="6" t="s">
        <v>34</v>
      </c>
      <c r="O178" s="6"/>
      <c r="P178" s="6"/>
      <c r="Q178" s="6"/>
      <c r="R178" s="6"/>
      <c r="S178" s="6"/>
      <c r="T178" s="6"/>
      <c r="U178" s="6"/>
      <c r="V178" s="6" t="s">
        <v>34</v>
      </c>
      <c r="W178" s="6" t="s">
        <v>34</v>
      </c>
      <c r="X178" s="7"/>
      <c r="Y178" s="7"/>
      <c r="Z178" s="7"/>
      <c r="AA178" s="7"/>
    </row>
    <row r="179" spans="1:27" ht="28" x14ac:dyDescent="0.15">
      <c r="A179" s="6">
        <v>177</v>
      </c>
      <c r="B179" s="10" t="s">
        <v>372</v>
      </c>
      <c r="C179" s="10" t="s">
        <v>373</v>
      </c>
      <c r="D179" s="6">
        <v>2015</v>
      </c>
      <c r="E179" s="6"/>
      <c r="F179" s="11" t="s">
        <v>374</v>
      </c>
      <c r="G179" s="6"/>
      <c r="H179" s="6"/>
      <c r="I179" s="6" t="s">
        <v>34</v>
      </c>
      <c r="J179" s="6" t="s">
        <v>34</v>
      </c>
      <c r="K179" s="6"/>
      <c r="L179" s="6"/>
      <c r="M179" s="6"/>
      <c r="N179" s="6"/>
      <c r="O179" s="6"/>
      <c r="P179" s="6" t="s">
        <v>34</v>
      </c>
      <c r="Q179" s="6"/>
      <c r="R179" s="6"/>
      <c r="S179" s="6"/>
      <c r="T179" s="6"/>
      <c r="U179" s="6"/>
      <c r="V179" s="6" t="s">
        <v>34</v>
      </c>
      <c r="W179" s="6" t="s">
        <v>34</v>
      </c>
      <c r="X179" s="7"/>
      <c r="Y179" s="7"/>
      <c r="Z179" s="7"/>
      <c r="AA179" s="7"/>
    </row>
    <row r="180" spans="1:27" ht="28" x14ac:dyDescent="0.15">
      <c r="A180" s="6">
        <v>178</v>
      </c>
      <c r="B180" s="10" t="s">
        <v>375</v>
      </c>
      <c r="C180" s="10" t="s">
        <v>376</v>
      </c>
      <c r="D180" s="6">
        <v>2015</v>
      </c>
      <c r="E180" s="6"/>
      <c r="F180" s="11" t="s">
        <v>377</v>
      </c>
      <c r="G180" s="6"/>
      <c r="H180" s="6"/>
      <c r="I180" s="6" t="s">
        <v>34</v>
      </c>
      <c r="J180" s="6" t="s">
        <v>34</v>
      </c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 t="s">
        <v>34</v>
      </c>
      <c r="W180" s="6" t="s">
        <v>34</v>
      </c>
      <c r="X180" s="7"/>
      <c r="Y180" s="7"/>
      <c r="Z180" s="7"/>
      <c r="AA180" s="7"/>
    </row>
    <row r="181" spans="1:27" ht="28" x14ac:dyDescent="0.15">
      <c r="A181" s="6">
        <v>179</v>
      </c>
      <c r="B181" s="10" t="s">
        <v>378</v>
      </c>
      <c r="C181" s="10" t="s">
        <v>90</v>
      </c>
      <c r="D181" s="6"/>
      <c r="E181" s="6"/>
      <c r="F181" s="10"/>
      <c r="G181" s="6"/>
      <c r="H181" s="6" t="s">
        <v>34</v>
      </c>
      <c r="I181" s="6" t="s">
        <v>34</v>
      </c>
      <c r="J181" s="6"/>
      <c r="K181" s="6"/>
      <c r="L181" s="6"/>
      <c r="M181" s="6"/>
      <c r="N181" s="6"/>
      <c r="O181" s="6"/>
      <c r="P181" s="6"/>
      <c r="Q181" s="6"/>
      <c r="R181" s="6" t="s">
        <v>34</v>
      </c>
      <c r="S181" s="6"/>
      <c r="T181" s="6"/>
      <c r="U181" s="6"/>
      <c r="V181" s="6"/>
      <c r="W181" s="6" t="s">
        <v>34</v>
      </c>
      <c r="X181" s="7"/>
      <c r="Y181" s="7"/>
      <c r="Z181" s="7"/>
      <c r="AA181" s="7"/>
    </row>
    <row r="182" spans="1:27" ht="28" x14ac:dyDescent="0.15">
      <c r="A182" s="6">
        <v>180</v>
      </c>
      <c r="B182" s="10" t="s">
        <v>379</v>
      </c>
      <c r="C182" s="10">
        <v>43371</v>
      </c>
      <c r="D182" s="6"/>
      <c r="E182" s="6"/>
      <c r="F182" s="10"/>
      <c r="G182" s="6"/>
      <c r="H182" s="6"/>
      <c r="I182" s="6" t="s">
        <v>34</v>
      </c>
      <c r="J182" s="6" t="s">
        <v>34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 t="s">
        <v>34</v>
      </c>
      <c r="X182" s="7"/>
      <c r="Y182" s="7"/>
      <c r="Z182" s="7"/>
      <c r="AA182" s="7"/>
    </row>
    <row r="183" spans="1:27" ht="28" x14ac:dyDescent="0.15">
      <c r="A183" s="6">
        <v>181</v>
      </c>
      <c r="B183" s="10" t="s">
        <v>379</v>
      </c>
      <c r="C183" s="10"/>
      <c r="D183" s="6">
        <v>2018</v>
      </c>
      <c r="E183" s="6"/>
      <c r="F183" s="10"/>
      <c r="G183" s="6"/>
      <c r="H183" s="6"/>
      <c r="I183" s="6" t="s">
        <v>34</v>
      </c>
      <c r="J183" s="6" t="s">
        <v>34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 t="s">
        <v>34</v>
      </c>
      <c r="X183" s="7"/>
      <c r="Y183" s="7"/>
      <c r="Z183" s="7"/>
      <c r="AA183" s="7"/>
    </row>
    <row r="184" spans="1:27" ht="14" x14ac:dyDescent="0.15">
      <c r="A184" s="6">
        <v>182</v>
      </c>
      <c r="B184" s="10" t="s">
        <v>381</v>
      </c>
      <c r="C184" s="10" t="s">
        <v>118</v>
      </c>
      <c r="D184" s="6"/>
      <c r="E184" s="6"/>
      <c r="F184" s="10"/>
      <c r="G184" s="6"/>
      <c r="H184" s="6"/>
      <c r="I184" s="6" t="s">
        <v>34</v>
      </c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 t="s">
        <v>34</v>
      </c>
      <c r="X184" s="7"/>
      <c r="Y184" s="7"/>
      <c r="Z184" s="7"/>
      <c r="AA184" s="7"/>
    </row>
    <row r="185" spans="1:27" ht="28" x14ac:dyDescent="0.15">
      <c r="A185" s="6">
        <v>183</v>
      </c>
      <c r="B185" s="10" t="s">
        <v>382</v>
      </c>
      <c r="C185" s="10" t="s">
        <v>383</v>
      </c>
      <c r="D185" s="6">
        <v>2017</v>
      </c>
      <c r="E185" s="6"/>
      <c r="F185" s="10"/>
      <c r="G185" s="6"/>
      <c r="H185" s="6"/>
      <c r="I185" s="6" t="s">
        <v>34</v>
      </c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 t="s">
        <v>34</v>
      </c>
      <c r="X185" s="7"/>
      <c r="Y185" s="7"/>
      <c r="Z185" s="7"/>
      <c r="AA185" s="7"/>
    </row>
    <row r="186" spans="1:27" ht="28" x14ac:dyDescent="0.15">
      <c r="A186" s="6">
        <v>184</v>
      </c>
      <c r="B186" s="10" t="s">
        <v>384</v>
      </c>
      <c r="C186" s="10" t="s">
        <v>90</v>
      </c>
      <c r="D186" s="6"/>
      <c r="E186" s="6"/>
      <c r="F186" s="10"/>
      <c r="G186" s="6"/>
      <c r="H186" s="6" t="s">
        <v>34</v>
      </c>
      <c r="I186" s="6" t="s">
        <v>34</v>
      </c>
      <c r="J186" s="6"/>
      <c r="K186" s="6"/>
      <c r="L186" s="6"/>
      <c r="M186" s="6"/>
      <c r="N186" s="6"/>
      <c r="O186" s="6"/>
      <c r="P186" s="6"/>
      <c r="Q186" s="6"/>
      <c r="R186" s="6" t="s">
        <v>34</v>
      </c>
      <c r="S186" s="6"/>
      <c r="T186" s="6"/>
      <c r="U186" s="6"/>
      <c r="V186" s="6"/>
      <c r="W186" s="6" t="s">
        <v>34</v>
      </c>
      <c r="X186" s="7"/>
      <c r="Y186" s="7"/>
      <c r="Z186" s="7"/>
      <c r="AA186" s="7"/>
    </row>
    <row r="187" spans="1:27" ht="28" x14ac:dyDescent="0.15">
      <c r="A187" s="6">
        <v>185</v>
      </c>
      <c r="B187" s="10" t="s">
        <v>385</v>
      </c>
      <c r="C187" s="10"/>
      <c r="D187" s="6">
        <v>2017</v>
      </c>
      <c r="E187" s="6"/>
      <c r="F187" s="10"/>
      <c r="G187" s="6"/>
      <c r="H187" s="6"/>
      <c r="I187" s="6" t="s">
        <v>34</v>
      </c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 t="s">
        <v>34</v>
      </c>
      <c r="X187" s="7"/>
      <c r="Y187" s="7"/>
      <c r="Z187" s="7"/>
      <c r="AA187" s="7"/>
    </row>
    <row r="188" spans="1:27" ht="42" x14ac:dyDescent="0.15">
      <c r="A188" s="6">
        <v>186</v>
      </c>
      <c r="B188" s="10" t="s">
        <v>386</v>
      </c>
      <c r="C188" s="10" t="s">
        <v>387</v>
      </c>
      <c r="D188" s="6">
        <v>2019</v>
      </c>
      <c r="E188" s="6"/>
      <c r="F188" s="10"/>
      <c r="G188" s="6"/>
      <c r="H188" s="6"/>
      <c r="I188" s="6" t="s">
        <v>34</v>
      </c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 t="s">
        <v>34</v>
      </c>
      <c r="X188" s="7"/>
      <c r="Y188" s="7"/>
      <c r="Z188" s="7"/>
      <c r="AA188" s="7"/>
    </row>
    <row r="189" spans="1:27" ht="28" x14ac:dyDescent="0.15">
      <c r="A189" s="6">
        <v>187</v>
      </c>
      <c r="B189" s="10" t="s">
        <v>388</v>
      </c>
      <c r="C189" s="10"/>
      <c r="D189" s="6"/>
      <c r="E189" s="6"/>
      <c r="F189" s="10"/>
      <c r="G189" s="6"/>
      <c r="H189" s="6"/>
      <c r="I189" s="6" t="s">
        <v>34</v>
      </c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 t="s">
        <v>34</v>
      </c>
      <c r="X189" s="7"/>
      <c r="Y189" s="7"/>
      <c r="Z189" s="7"/>
      <c r="AA189" s="7"/>
    </row>
    <row r="190" spans="1:27" ht="14" x14ac:dyDescent="0.15">
      <c r="A190" s="6">
        <v>188</v>
      </c>
      <c r="B190" s="10" t="s">
        <v>389</v>
      </c>
      <c r="C190" s="10"/>
      <c r="D190" s="6"/>
      <c r="E190" s="6"/>
      <c r="F190" s="10"/>
      <c r="G190" s="6"/>
      <c r="H190" s="6"/>
      <c r="I190" s="6" t="s">
        <v>34</v>
      </c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 t="s">
        <v>34</v>
      </c>
      <c r="X190" s="7"/>
      <c r="Y190" s="7"/>
      <c r="Z190" s="7"/>
      <c r="AA190" s="7"/>
    </row>
    <row r="191" spans="1:27" ht="42" x14ac:dyDescent="0.15">
      <c r="A191" s="6">
        <v>189</v>
      </c>
      <c r="B191" s="10" t="s">
        <v>390</v>
      </c>
      <c r="C191" s="10"/>
      <c r="D191" s="6">
        <v>2019</v>
      </c>
      <c r="E191" s="6"/>
      <c r="F191" s="10"/>
      <c r="G191" s="6"/>
      <c r="H191" s="6"/>
      <c r="I191" s="6" t="s">
        <v>34</v>
      </c>
      <c r="J191" s="6"/>
      <c r="K191" s="6" t="s">
        <v>34</v>
      </c>
      <c r="L191" s="6"/>
      <c r="M191" s="6"/>
      <c r="N191" s="6"/>
      <c r="O191" s="6"/>
      <c r="P191" s="6" t="s">
        <v>34</v>
      </c>
      <c r="Q191" s="6"/>
      <c r="R191" s="6"/>
      <c r="S191" s="6"/>
      <c r="T191" s="6"/>
      <c r="U191" s="6"/>
      <c r="V191" s="6"/>
      <c r="W191" s="6" t="s">
        <v>34</v>
      </c>
      <c r="X191" s="7"/>
      <c r="Y191" s="7"/>
      <c r="Z191" s="7"/>
      <c r="AA191" s="7"/>
    </row>
    <row r="192" spans="1:27" ht="42" x14ac:dyDescent="0.15">
      <c r="A192" s="6">
        <v>190</v>
      </c>
      <c r="B192" s="10" t="s">
        <v>390</v>
      </c>
      <c r="C192" s="10"/>
      <c r="D192" s="6">
        <v>2019</v>
      </c>
      <c r="E192" s="6"/>
      <c r="F192" s="10"/>
      <c r="G192" s="6"/>
      <c r="H192" s="6"/>
      <c r="I192" s="6" t="s">
        <v>34</v>
      </c>
      <c r="J192" s="6"/>
      <c r="K192" s="6" t="s">
        <v>34</v>
      </c>
      <c r="L192" s="6"/>
      <c r="M192" s="6"/>
      <c r="N192" s="6"/>
      <c r="O192" s="6"/>
      <c r="P192" s="6" t="s">
        <v>34</v>
      </c>
      <c r="Q192" s="6"/>
      <c r="R192" s="6"/>
      <c r="S192" s="6"/>
      <c r="T192" s="6"/>
      <c r="U192" s="6"/>
      <c r="V192" s="6"/>
      <c r="W192" s="6" t="s">
        <v>34</v>
      </c>
      <c r="X192" s="7"/>
      <c r="Y192" s="7"/>
      <c r="Z192" s="7"/>
      <c r="AA192" s="7"/>
    </row>
    <row r="193" spans="1:27" ht="28" x14ac:dyDescent="0.15">
      <c r="A193" s="6">
        <v>191</v>
      </c>
      <c r="B193" s="10" t="s">
        <v>393</v>
      </c>
      <c r="C193" s="10" t="s">
        <v>394</v>
      </c>
      <c r="D193" s="6">
        <v>2014</v>
      </c>
      <c r="E193" s="6"/>
      <c r="F193" s="11" t="s">
        <v>395</v>
      </c>
      <c r="G193" s="6" t="s">
        <v>34</v>
      </c>
      <c r="H193" s="6" t="s">
        <v>34</v>
      </c>
      <c r="I193" s="6" t="s">
        <v>34</v>
      </c>
      <c r="J193" s="6" t="s">
        <v>34</v>
      </c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 t="s">
        <v>34</v>
      </c>
      <c r="X193" s="7"/>
      <c r="Y193" s="7"/>
      <c r="Z193" s="7"/>
      <c r="AA193" s="7"/>
    </row>
    <row r="194" spans="1:27" ht="28" x14ac:dyDescent="0.15">
      <c r="A194" s="6">
        <v>192</v>
      </c>
      <c r="B194" s="10" t="s">
        <v>396</v>
      </c>
      <c r="C194" s="10" t="s">
        <v>90</v>
      </c>
      <c r="D194" s="6"/>
      <c r="E194" s="6"/>
      <c r="F194" s="10"/>
      <c r="G194" s="6"/>
      <c r="H194" s="6" t="s">
        <v>34</v>
      </c>
      <c r="I194" s="6" t="s">
        <v>34</v>
      </c>
      <c r="J194" s="6" t="s">
        <v>34</v>
      </c>
      <c r="K194" s="6"/>
      <c r="L194" s="6"/>
      <c r="M194" s="6"/>
      <c r="N194" s="6"/>
      <c r="O194" s="6"/>
      <c r="P194" s="6"/>
      <c r="Q194" s="6"/>
      <c r="R194" s="6" t="s">
        <v>34</v>
      </c>
      <c r="S194" s="6"/>
      <c r="T194" s="6"/>
      <c r="U194" s="6"/>
      <c r="V194" s="6"/>
      <c r="W194" s="6" t="s">
        <v>34</v>
      </c>
      <c r="X194" s="7"/>
      <c r="Y194" s="7"/>
      <c r="Z194" s="7"/>
      <c r="AA194" s="7"/>
    </row>
    <row r="195" spans="1:27" ht="28" x14ac:dyDescent="0.15">
      <c r="A195" s="6">
        <v>193</v>
      </c>
      <c r="B195" s="10" t="s">
        <v>397</v>
      </c>
      <c r="C195" s="10" t="s">
        <v>398</v>
      </c>
      <c r="D195" s="6">
        <v>2017</v>
      </c>
      <c r="E195" s="6"/>
      <c r="F195" s="10"/>
      <c r="G195" s="6"/>
      <c r="H195" s="6"/>
      <c r="I195" s="6" t="s">
        <v>34</v>
      </c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7"/>
      <c r="Y195" s="7"/>
      <c r="Z195" s="7"/>
      <c r="AA195" s="7"/>
    </row>
    <row r="196" spans="1:27" ht="28" x14ac:dyDescent="0.15">
      <c r="A196" s="6">
        <v>194</v>
      </c>
      <c r="B196" s="10" t="s">
        <v>397</v>
      </c>
      <c r="C196" s="10" t="s">
        <v>398</v>
      </c>
      <c r="D196" s="6">
        <v>2017</v>
      </c>
      <c r="E196" s="6"/>
      <c r="F196" s="10"/>
      <c r="G196" s="6"/>
      <c r="H196" s="6"/>
      <c r="I196" s="6" t="s">
        <v>34</v>
      </c>
      <c r="J196" s="6"/>
      <c r="K196" s="6"/>
      <c r="L196" s="6"/>
      <c r="M196" s="6"/>
      <c r="N196" s="6" t="s">
        <v>34</v>
      </c>
      <c r="O196" s="6" t="s">
        <v>34</v>
      </c>
      <c r="P196" s="6"/>
      <c r="Q196" s="6" t="s">
        <v>34</v>
      </c>
      <c r="R196" s="6"/>
      <c r="S196" s="6"/>
      <c r="T196" s="6"/>
      <c r="U196" s="6"/>
      <c r="V196" s="6" t="s">
        <v>34</v>
      </c>
      <c r="W196" s="6" t="s">
        <v>34</v>
      </c>
      <c r="X196" s="7"/>
      <c r="Y196" s="7"/>
      <c r="Z196" s="7"/>
      <c r="AA196" s="7"/>
    </row>
    <row r="197" spans="1:27" ht="14" x14ac:dyDescent="0.15">
      <c r="A197" s="6">
        <v>195</v>
      </c>
      <c r="B197" s="10" t="s">
        <v>399</v>
      </c>
      <c r="C197" s="10" t="s">
        <v>42</v>
      </c>
      <c r="D197" s="6"/>
      <c r="E197" s="6"/>
      <c r="F197" s="10"/>
      <c r="G197" s="6"/>
      <c r="H197" s="6"/>
      <c r="I197" s="6" t="s">
        <v>34</v>
      </c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 t="s">
        <v>34</v>
      </c>
      <c r="X197" s="7"/>
      <c r="Y197" s="7"/>
      <c r="Z197" s="7"/>
      <c r="AA197" s="7"/>
    </row>
    <row r="198" spans="1:27" ht="42" x14ac:dyDescent="0.15">
      <c r="A198" s="6">
        <v>196</v>
      </c>
      <c r="B198" s="10" t="s">
        <v>400</v>
      </c>
      <c r="C198" s="10" t="s">
        <v>33</v>
      </c>
      <c r="D198" s="6"/>
      <c r="E198" s="6"/>
      <c r="F198" s="10"/>
      <c r="G198" s="6"/>
      <c r="H198" s="6"/>
      <c r="I198" s="6" t="s">
        <v>34</v>
      </c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 t="s">
        <v>34</v>
      </c>
      <c r="X198" s="7"/>
      <c r="Y198" s="7"/>
      <c r="Z198" s="7"/>
      <c r="AA198" s="7"/>
    </row>
    <row r="199" spans="1:27" ht="28" x14ac:dyDescent="0.15">
      <c r="A199" s="6">
        <v>197</v>
      </c>
      <c r="B199" s="10" t="s">
        <v>403</v>
      </c>
      <c r="C199" s="10" t="s">
        <v>404</v>
      </c>
      <c r="D199" s="6">
        <v>2018</v>
      </c>
      <c r="E199" s="6"/>
      <c r="F199" s="10"/>
      <c r="G199" s="6"/>
      <c r="H199" s="6" t="s">
        <v>34</v>
      </c>
      <c r="I199" s="6" t="s">
        <v>34</v>
      </c>
      <c r="J199" s="6"/>
      <c r="K199" s="6"/>
      <c r="L199" s="6"/>
      <c r="M199" s="6"/>
      <c r="N199" s="6"/>
      <c r="O199" s="6"/>
      <c r="P199" s="6"/>
      <c r="Q199" s="6"/>
      <c r="R199" s="6" t="s">
        <v>34</v>
      </c>
      <c r="S199" s="6"/>
      <c r="T199" s="6"/>
      <c r="U199" s="6"/>
      <c r="V199" s="6"/>
      <c r="W199" s="6" t="s">
        <v>34</v>
      </c>
      <c r="X199" s="7"/>
      <c r="Y199" s="7"/>
      <c r="Z199" s="7"/>
      <c r="AA199" s="7"/>
    </row>
    <row r="200" spans="1:27" ht="42" x14ac:dyDescent="0.15">
      <c r="A200" s="6">
        <v>198</v>
      </c>
      <c r="B200" s="10" t="s">
        <v>405</v>
      </c>
      <c r="C200" s="10" t="s">
        <v>70</v>
      </c>
      <c r="D200" s="6"/>
      <c r="E200" s="6"/>
      <c r="F200" s="10"/>
      <c r="G200" s="6"/>
      <c r="H200" s="6"/>
      <c r="I200" s="6" t="s">
        <v>34</v>
      </c>
      <c r="J200" s="6"/>
      <c r="K200" s="6"/>
      <c r="L200" s="6"/>
      <c r="M200" s="6" t="s">
        <v>34</v>
      </c>
      <c r="N200" s="6"/>
      <c r="O200" s="6"/>
      <c r="P200" s="6"/>
      <c r="Q200" s="6"/>
      <c r="R200" s="6"/>
      <c r="S200" s="6"/>
      <c r="T200" s="6"/>
      <c r="U200" s="6" t="s">
        <v>34</v>
      </c>
      <c r="V200" s="6"/>
      <c r="W200" s="6" t="s">
        <v>34</v>
      </c>
      <c r="X200" s="7"/>
      <c r="Y200" s="7"/>
      <c r="Z200" s="7"/>
      <c r="AA200" s="7"/>
    </row>
    <row r="201" spans="1:27" ht="14" x14ac:dyDescent="0.15">
      <c r="A201" s="6">
        <v>199</v>
      </c>
      <c r="B201" s="10" t="s">
        <v>406</v>
      </c>
      <c r="C201" s="10"/>
      <c r="D201" s="6"/>
      <c r="E201" s="6"/>
      <c r="F201" s="10"/>
      <c r="G201" s="6"/>
      <c r="H201" s="6"/>
      <c r="I201" s="6" t="s">
        <v>34</v>
      </c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 t="s">
        <v>34</v>
      </c>
      <c r="X201" s="7"/>
      <c r="Y201" s="7"/>
      <c r="Z201" s="7"/>
      <c r="AA201" s="7"/>
    </row>
    <row r="202" spans="1:27" ht="28" x14ac:dyDescent="0.15">
      <c r="A202" s="6">
        <v>200</v>
      </c>
      <c r="B202" s="10" t="s">
        <v>407</v>
      </c>
      <c r="C202" s="10" t="s">
        <v>408</v>
      </c>
      <c r="D202" s="6">
        <v>2018</v>
      </c>
      <c r="E202" s="6"/>
      <c r="F202" s="10"/>
      <c r="G202" s="6"/>
      <c r="H202" s="6"/>
      <c r="I202" s="6" t="s">
        <v>34</v>
      </c>
      <c r="J202" s="6"/>
      <c r="K202" s="6"/>
      <c r="L202" s="6" t="s">
        <v>34</v>
      </c>
      <c r="M202" s="6"/>
      <c r="N202" s="6" t="s">
        <v>34</v>
      </c>
      <c r="O202" s="6" t="s">
        <v>34</v>
      </c>
      <c r="P202" s="6"/>
      <c r="Q202" s="6" t="s">
        <v>34</v>
      </c>
      <c r="R202" s="6"/>
      <c r="S202" s="6" t="s">
        <v>34</v>
      </c>
      <c r="T202" s="6" t="s">
        <v>34</v>
      </c>
      <c r="U202" s="6"/>
      <c r="V202" s="6" t="s">
        <v>34</v>
      </c>
      <c r="W202" s="6" t="s">
        <v>34</v>
      </c>
      <c r="X202" s="7"/>
      <c r="Y202" s="7"/>
      <c r="Z202" s="7"/>
      <c r="AA202" s="7"/>
    </row>
    <row r="203" spans="1:27" ht="42" x14ac:dyDescent="0.15">
      <c r="A203" s="6">
        <v>201</v>
      </c>
      <c r="B203" s="10" t="s">
        <v>409</v>
      </c>
      <c r="C203" s="10" t="s">
        <v>79</v>
      </c>
      <c r="D203" s="6">
        <v>2018</v>
      </c>
      <c r="E203" s="6"/>
      <c r="F203" s="10"/>
      <c r="G203" s="6"/>
      <c r="H203" s="6"/>
      <c r="I203" s="6" t="s">
        <v>34</v>
      </c>
      <c r="J203" s="6"/>
      <c r="K203" s="6"/>
      <c r="L203" s="6"/>
      <c r="M203" s="6"/>
      <c r="N203" s="6" t="s">
        <v>34</v>
      </c>
      <c r="O203" s="6" t="s">
        <v>34</v>
      </c>
      <c r="P203" s="6"/>
      <c r="Q203" s="6" t="s">
        <v>34</v>
      </c>
      <c r="R203" s="6"/>
      <c r="S203" s="6"/>
      <c r="T203" s="6"/>
      <c r="U203" s="6"/>
      <c r="V203" s="6" t="s">
        <v>34</v>
      </c>
      <c r="W203" s="6" t="s">
        <v>34</v>
      </c>
      <c r="X203" s="7"/>
      <c r="Y203" s="7"/>
      <c r="Z203" s="7"/>
      <c r="AA203" s="7"/>
    </row>
    <row r="204" spans="1:27" ht="14" x14ac:dyDescent="0.15">
      <c r="A204" s="6">
        <v>202</v>
      </c>
      <c r="B204" s="10" t="s">
        <v>410</v>
      </c>
      <c r="C204" s="10"/>
      <c r="D204" s="6">
        <v>2018</v>
      </c>
      <c r="E204" s="6"/>
      <c r="F204" s="10"/>
      <c r="G204" s="6"/>
      <c r="H204" s="6"/>
      <c r="I204" s="6" t="s">
        <v>34</v>
      </c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 t="s">
        <v>34</v>
      </c>
      <c r="X204" s="7"/>
      <c r="Y204" s="7"/>
      <c r="Z204" s="7"/>
      <c r="AA204" s="7"/>
    </row>
    <row r="205" spans="1:27" ht="28" x14ac:dyDescent="0.15">
      <c r="A205" s="6">
        <v>203</v>
      </c>
      <c r="B205" s="10" t="s">
        <v>411</v>
      </c>
      <c r="C205" s="10"/>
      <c r="D205" s="6">
        <v>2018</v>
      </c>
      <c r="E205" s="6"/>
      <c r="F205" s="10"/>
      <c r="G205" s="6"/>
      <c r="H205" s="6"/>
      <c r="I205" s="6" t="s">
        <v>34</v>
      </c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 t="s">
        <v>34</v>
      </c>
      <c r="X205" s="7"/>
      <c r="Y205" s="7"/>
      <c r="Z205" s="7"/>
      <c r="AA205" s="7"/>
    </row>
    <row r="206" spans="1:27" ht="28" x14ac:dyDescent="0.15">
      <c r="A206" s="6">
        <v>204</v>
      </c>
      <c r="B206" s="10" t="s">
        <v>412</v>
      </c>
      <c r="C206" s="10"/>
      <c r="D206" s="6">
        <v>2019</v>
      </c>
      <c r="E206" s="6"/>
      <c r="F206" s="10"/>
      <c r="G206" s="6"/>
      <c r="H206" s="6"/>
      <c r="I206" s="6" t="s">
        <v>34</v>
      </c>
      <c r="J206" s="6" t="s">
        <v>34</v>
      </c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 t="s">
        <v>34</v>
      </c>
      <c r="X206" s="7"/>
      <c r="Y206" s="7"/>
      <c r="Z206" s="7"/>
      <c r="AA206" s="7"/>
    </row>
    <row r="207" spans="1:27" ht="14" x14ac:dyDescent="0.15">
      <c r="A207" s="6">
        <v>205</v>
      </c>
      <c r="B207" s="10" t="s">
        <v>413</v>
      </c>
      <c r="C207" s="10"/>
      <c r="D207" s="6">
        <v>2019</v>
      </c>
      <c r="E207" s="6"/>
      <c r="F207" s="10"/>
      <c r="G207" s="6"/>
      <c r="H207" s="6"/>
      <c r="I207" s="6" t="s">
        <v>34</v>
      </c>
      <c r="J207" s="6" t="s">
        <v>34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 t="s">
        <v>34</v>
      </c>
      <c r="X207" s="7"/>
      <c r="Y207" s="7"/>
      <c r="Z207" s="7"/>
      <c r="AA207" s="7"/>
    </row>
    <row r="208" spans="1:27" ht="14" x14ac:dyDescent="0.15">
      <c r="A208" s="6">
        <v>206</v>
      </c>
      <c r="B208" s="10" t="s">
        <v>414</v>
      </c>
      <c r="C208" s="10"/>
      <c r="D208" s="6">
        <v>2019</v>
      </c>
      <c r="E208" s="6"/>
      <c r="F208" s="10"/>
      <c r="G208" s="6"/>
      <c r="H208" s="6"/>
      <c r="I208" s="6" t="s">
        <v>34</v>
      </c>
      <c r="J208" s="6" t="s">
        <v>34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 t="s">
        <v>34</v>
      </c>
      <c r="X208" s="7"/>
      <c r="Y208" s="7"/>
      <c r="Z208" s="7"/>
      <c r="AA208" s="7"/>
    </row>
    <row r="209" spans="1:27" ht="14" x14ac:dyDescent="0.15">
      <c r="A209" s="6">
        <v>207</v>
      </c>
      <c r="B209" s="10" t="s">
        <v>415</v>
      </c>
      <c r="C209" s="10" t="s">
        <v>416</v>
      </c>
      <c r="D209" s="6">
        <v>2017</v>
      </c>
      <c r="E209" s="6"/>
      <c r="F209" s="10"/>
      <c r="G209" s="6"/>
      <c r="H209" s="6"/>
      <c r="I209" s="6" t="s">
        <v>34</v>
      </c>
      <c r="J209" s="6" t="s">
        <v>34</v>
      </c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 t="s">
        <v>34</v>
      </c>
      <c r="X209" s="7"/>
      <c r="Y209" s="7"/>
      <c r="Z209" s="7"/>
      <c r="AA209" s="7"/>
    </row>
    <row r="210" spans="1:27" ht="14" x14ac:dyDescent="0.15">
      <c r="A210" s="6">
        <v>208</v>
      </c>
      <c r="B210" s="10" t="s">
        <v>417</v>
      </c>
      <c r="C210" s="10" t="s">
        <v>418</v>
      </c>
      <c r="D210" s="6">
        <v>2019</v>
      </c>
      <c r="E210" s="6"/>
      <c r="F210" s="10"/>
      <c r="G210" s="6"/>
      <c r="H210" s="6"/>
      <c r="I210" s="6" t="s">
        <v>34</v>
      </c>
      <c r="J210" s="6" t="s">
        <v>34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 t="s">
        <v>34</v>
      </c>
      <c r="X210" s="7"/>
      <c r="Y210" s="7"/>
      <c r="Z210" s="7"/>
      <c r="AA210" s="7"/>
    </row>
    <row r="211" spans="1:27" ht="28" x14ac:dyDescent="0.15">
      <c r="A211" s="6">
        <v>209</v>
      </c>
      <c r="B211" s="10" t="s">
        <v>419</v>
      </c>
      <c r="C211" s="10" t="s">
        <v>420</v>
      </c>
      <c r="D211" s="6">
        <v>2017</v>
      </c>
      <c r="E211" s="6"/>
      <c r="F211" s="10"/>
      <c r="G211" s="6"/>
      <c r="H211" s="6"/>
      <c r="I211" s="6" t="s">
        <v>34</v>
      </c>
      <c r="J211" s="6" t="s">
        <v>34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 t="s">
        <v>34</v>
      </c>
      <c r="X211" s="7"/>
      <c r="Y211" s="7"/>
      <c r="Z211" s="7"/>
      <c r="AA211" s="7"/>
    </row>
    <row r="212" spans="1:27" ht="28" x14ac:dyDescent="0.15">
      <c r="A212" s="6">
        <v>210</v>
      </c>
      <c r="B212" s="10" t="s">
        <v>423</v>
      </c>
      <c r="C212" s="10" t="s">
        <v>424</v>
      </c>
      <c r="D212" s="14"/>
      <c r="E212" s="6"/>
      <c r="F212" s="11" t="s">
        <v>426</v>
      </c>
      <c r="G212" s="6"/>
      <c r="H212" s="6"/>
      <c r="I212" s="6" t="s">
        <v>34</v>
      </c>
      <c r="J212" s="6" t="s">
        <v>34</v>
      </c>
      <c r="K212" s="6"/>
      <c r="L212" s="6"/>
      <c r="M212" s="6"/>
      <c r="N212" s="6"/>
      <c r="O212" s="6" t="s">
        <v>34</v>
      </c>
      <c r="P212" s="6"/>
      <c r="Q212" s="6"/>
      <c r="R212" s="6"/>
      <c r="S212" s="6"/>
      <c r="T212" s="6"/>
      <c r="U212" s="6"/>
      <c r="V212" s="6" t="s">
        <v>34</v>
      </c>
      <c r="W212" s="6" t="s">
        <v>34</v>
      </c>
      <c r="X212" s="7"/>
      <c r="Y212" s="7"/>
      <c r="Z212" s="7"/>
      <c r="AA212" s="7"/>
    </row>
    <row r="213" spans="1:27" ht="28" x14ac:dyDescent="0.15">
      <c r="A213" s="6">
        <v>211</v>
      </c>
      <c r="B213" s="10" t="s">
        <v>427</v>
      </c>
      <c r="C213" s="10" t="s">
        <v>428</v>
      </c>
      <c r="D213" s="6">
        <v>2017</v>
      </c>
      <c r="E213" s="6"/>
      <c r="F213" s="10"/>
      <c r="G213" s="6"/>
      <c r="H213" s="6"/>
      <c r="I213" s="6" t="s">
        <v>34</v>
      </c>
      <c r="J213" s="6" t="s">
        <v>34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 t="s">
        <v>34</v>
      </c>
      <c r="X213" s="7"/>
      <c r="Y213" s="7"/>
      <c r="Z213" s="7"/>
      <c r="AA213" s="7"/>
    </row>
    <row r="214" spans="1:27" ht="28" x14ac:dyDescent="0.15">
      <c r="A214" s="6">
        <v>212</v>
      </c>
      <c r="B214" s="10" t="s">
        <v>429</v>
      </c>
      <c r="C214" s="10" t="s">
        <v>90</v>
      </c>
      <c r="D214" s="6"/>
      <c r="E214" s="6"/>
      <c r="F214" s="10"/>
      <c r="G214" s="6" t="s">
        <v>34</v>
      </c>
      <c r="H214" s="6" t="s">
        <v>34</v>
      </c>
      <c r="I214" s="6" t="s">
        <v>34</v>
      </c>
      <c r="J214" s="6" t="s">
        <v>34</v>
      </c>
      <c r="K214" s="6"/>
      <c r="L214" s="6"/>
      <c r="M214" s="6"/>
      <c r="N214" s="6"/>
      <c r="O214" s="6"/>
      <c r="P214" s="6" t="s">
        <v>34</v>
      </c>
      <c r="Q214" s="6"/>
      <c r="R214" s="6" t="s">
        <v>34</v>
      </c>
      <c r="S214" s="6"/>
      <c r="T214" s="6"/>
      <c r="U214" s="6"/>
      <c r="V214" s="6"/>
      <c r="W214" s="6" t="s">
        <v>34</v>
      </c>
      <c r="X214" s="7"/>
      <c r="Y214" s="7"/>
      <c r="Z214" s="7"/>
      <c r="AA214" s="7"/>
    </row>
    <row r="215" spans="1:27" ht="28" x14ac:dyDescent="0.15">
      <c r="A215" s="6">
        <v>213</v>
      </c>
      <c r="B215" s="10" t="s">
        <v>430</v>
      </c>
      <c r="C215" s="10"/>
      <c r="D215" s="6">
        <v>2017</v>
      </c>
      <c r="E215" s="6"/>
      <c r="F215" s="10"/>
      <c r="G215" s="6"/>
      <c r="H215" s="6"/>
      <c r="I215" s="6" t="s">
        <v>34</v>
      </c>
      <c r="J215" s="6" t="s">
        <v>34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 t="s">
        <v>34</v>
      </c>
      <c r="X215" s="7"/>
      <c r="Y215" s="7"/>
      <c r="Z215" s="7"/>
      <c r="AA215" s="7"/>
    </row>
    <row r="216" spans="1:27" ht="14" x14ac:dyDescent="0.15">
      <c r="A216" s="6">
        <v>214</v>
      </c>
      <c r="B216" s="10" t="s">
        <v>431</v>
      </c>
      <c r="C216" s="10"/>
      <c r="D216" s="6">
        <v>2018</v>
      </c>
      <c r="E216" s="6"/>
      <c r="F216" s="10"/>
      <c r="G216" s="6"/>
      <c r="H216" s="6"/>
      <c r="I216" s="6" t="s">
        <v>34</v>
      </c>
      <c r="J216" s="6" t="s">
        <v>34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 t="s">
        <v>34</v>
      </c>
      <c r="X216" s="7"/>
      <c r="Y216" s="7"/>
      <c r="Z216" s="7"/>
      <c r="AA216" s="7"/>
    </row>
    <row r="217" spans="1:27" ht="28" x14ac:dyDescent="0.15">
      <c r="A217" s="6">
        <v>215</v>
      </c>
      <c r="B217" s="10" t="s">
        <v>432</v>
      </c>
      <c r="C217" s="10"/>
      <c r="D217" s="6">
        <v>2018</v>
      </c>
      <c r="E217" s="6"/>
      <c r="F217" s="10"/>
      <c r="G217" s="6"/>
      <c r="H217" s="6"/>
      <c r="I217" s="6" t="s">
        <v>34</v>
      </c>
      <c r="J217" s="6" t="s">
        <v>34</v>
      </c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 t="s">
        <v>34</v>
      </c>
      <c r="X217" s="7"/>
      <c r="Y217" s="7"/>
      <c r="Z217" s="7"/>
      <c r="AA217" s="7"/>
    </row>
    <row r="218" spans="1:27" ht="14" x14ac:dyDescent="0.15">
      <c r="A218" s="6">
        <v>216</v>
      </c>
      <c r="B218" s="10" t="s">
        <v>433</v>
      </c>
      <c r="C218" s="10"/>
      <c r="D218" s="6">
        <v>2016</v>
      </c>
      <c r="E218" s="6"/>
      <c r="F218" s="10"/>
      <c r="G218" s="6"/>
      <c r="H218" s="6"/>
      <c r="I218" s="6" t="s">
        <v>34</v>
      </c>
      <c r="J218" s="6" t="s">
        <v>34</v>
      </c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 t="s">
        <v>34</v>
      </c>
      <c r="X218" s="7"/>
      <c r="Y218" s="7"/>
      <c r="Z218" s="7"/>
      <c r="AA218" s="7"/>
    </row>
    <row r="219" spans="1:27" ht="14" x14ac:dyDescent="0.15">
      <c r="A219" s="6">
        <v>217</v>
      </c>
      <c r="B219" s="10" t="s">
        <v>434</v>
      </c>
      <c r="C219" s="10" t="s">
        <v>435</v>
      </c>
      <c r="D219" s="6">
        <v>2017</v>
      </c>
      <c r="E219" s="6"/>
      <c r="F219" s="10"/>
      <c r="G219" s="6"/>
      <c r="H219" s="6"/>
      <c r="I219" s="6" t="s">
        <v>34</v>
      </c>
      <c r="J219" s="6" t="s">
        <v>34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 t="s">
        <v>34</v>
      </c>
      <c r="X219" s="7"/>
      <c r="Y219" s="7"/>
      <c r="Z219" s="7"/>
      <c r="AA219" s="7"/>
    </row>
    <row r="220" spans="1:27" ht="14" x14ac:dyDescent="0.15">
      <c r="A220" s="6">
        <v>218</v>
      </c>
      <c r="B220" s="10" t="s">
        <v>436</v>
      </c>
      <c r="C220" s="10" t="s">
        <v>437</v>
      </c>
      <c r="D220" s="6">
        <v>2019</v>
      </c>
      <c r="E220" s="6"/>
      <c r="F220" s="10"/>
      <c r="G220" s="6"/>
      <c r="H220" s="6"/>
      <c r="I220" s="6" t="s">
        <v>34</v>
      </c>
      <c r="J220" s="6" t="s">
        <v>34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 t="s">
        <v>34</v>
      </c>
      <c r="X220" s="7"/>
      <c r="Y220" s="7"/>
      <c r="Z220" s="7"/>
      <c r="AA220" s="7"/>
    </row>
    <row r="221" spans="1:27" ht="14" x14ac:dyDescent="0.15">
      <c r="A221" s="6">
        <v>219</v>
      </c>
      <c r="B221" s="10" t="s">
        <v>438</v>
      </c>
      <c r="C221" s="10"/>
      <c r="D221" s="6">
        <v>2019</v>
      </c>
      <c r="E221" s="6"/>
      <c r="F221" s="10"/>
      <c r="G221" s="6"/>
      <c r="H221" s="6"/>
      <c r="I221" s="6" t="s">
        <v>34</v>
      </c>
      <c r="J221" s="6" t="s">
        <v>34</v>
      </c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 t="s">
        <v>34</v>
      </c>
      <c r="X221" s="7"/>
      <c r="Y221" s="7"/>
      <c r="Z221" s="7"/>
      <c r="AA221" s="7"/>
    </row>
    <row r="222" spans="1:27" ht="28" x14ac:dyDescent="0.15">
      <c r="A222" s="6">
        <v>220</v>
      </c>
      <c r="B222" s="10" t="s">
        <v>439</v>
      </c>
      <c r="C222" s="10"/>
      <c r="D222" s="6">
        <v>2018</v>
      </c>
      <c r="E222" s="6"/>
      <c r="F222" s="10"/>
      <c r="G222" s="6"/>
      <c r="H222" s="6"/>
      <c r="I222" s="6" t="s">
        <v>34</v>
      </c>
      <c r="J222" s="6" t="s">
        <v>34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 t="s">
        <v>34</v>
      </c>
      <c r="X222" s="7"/>
      <c r="Y222" s="7"/>
      <c r="Z222" s="7"/>
      <c r="AA222" s="7"/>
    </row>
    <row r="223" spans="1:27" ht="28" x14ac:dyDescent="0.15">
      <c r="A223" s="6">
        <v>221</v>
      </c>
      <c r="B223" s="10" t="s">
        <v>440</v>
      </c>
      <c r="C223" s="10" t="s">
        <v>441</v>
      </c>
      <c r="D223" s="6">
        <v>2019</v>
      </c>
      <c r="E223" s="6"/>
      <c r="F223" s="10"/>
      <c r="G223" s="6"/>
      <c r="H223" s="6"/>
      <c r="I223" s="6" t="s">
        <v>34</v>
      </c>
      <c r="J223" s="6" t="s">
        <v>34</v>
      </c>
      <c r="K223" s="6"/>
      <c r="L223" s="6"/>
      <c r="M223" s="6"/>
      <c r="N223" s="6" t="s">
        <v>34</v>
      </c>
      <c r="O223" s="6" t="s">
        <v>34</v>
      </c>
      <c r="P223" s="6"/>
      <c r="Q223" s="6" t="s">
        <v>34</v>
      </c>
      <c r="R223" s="6"/>
      <c r="S223" s="6"/>
      <c r="T223" s="6"/>
      <c r="U223" s="6"/>
      <c r="V223" s="6" t="s">
        <v>34</v>
      </c>
      <c r="W223" s="6" t="s">
        <v>34</v>
      </c>
      <c r="X223" s="7"/>
      <c r="Y223" s="7"/>
      <c r="Z223" s="7"/>
      <c r="AA223" s="7"/>
    </row>
    <row r="224" spans="1:27" ht="14" x14ac:dyDescent="0.15">
      <c r="A224" s="6">
        <v>222</v>
      </c>
      <c r="B224" s="10" t="s">
        <v>442</v>
      </c>
      <c r="C224" s="10"/>
      <c r="D224" s="6">
        <v>2019</v>
      </c>
      <c r="E224" s="6"/>
      <c r="F224" s="10"/>
      <c r="G224" s="6"/>
      <c r="H224" s="6"/>
      <c r="I224" s="6" t="s">
        <v>34</v>
      </c>
      <c r="J224" s="6" t="s">
        <v>34</v>
      </c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 t="s">
        <v>34</v>
      </c>
      <c r="X224" s="7"/>
      <c r="Y224" s="7"/>
      <c r="Z224" s="7"/>
      <c r="AA224" s="7"/>
    </row>
    <row r="225" spans="1:27" ht="14" x14ac:dyDescent="0.15">
      <c r="A225" s="6">
        <v>223</v>
      </c>
      <c r="B225" s="10" t="s">
        <v>443</v>
      </c>
      <c r="C225" s="10"/>
      <c r="D225" s="6">
        <v>2019</v>
      </c>
      <c r="E225" s="6"/>
      <c r="F225" s="10"/>
      <c r="G225" s="6"/>
      <c r="H225" s="6"/>
      <c r="I225" s="6" t="s">
        <v>34</v>
      </c>
      <c r="J225" s="6" t="s">
        <v>34</v>
      </c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 t="s">
        <v>34</v>
      </c>
      <c r="X225" s="7"/>
      <c r="Y225" s="7"/>
      <c r="Z225" s="7"/>
      <c r="AA225" s="7"/>
    </row>
    <row r="226" spans="1:27" ht="14" x14ac:dyDescent="0.15">
      <c r="A226" s="6">
        <v>224</v>
      </c>
      <c r="B226" s="10" t="s">
        <v>443</v>
      </c>
      <c r="C226" s="10"/>
      <c r="D226" s="6">
        <v>2019</v>
      </c>
      <c r="E226" s="6"/>
      <c r="F226" s="10"/>
      <c r="G226" s="6"/>
      <c r="H226" s="6"/>
      <c r="I226" s="6" t="s">
        <v>34</v>
      </c>
      <c r="J226" s="6" t="s">
        <v>34</v>
      </c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 t="s">
        <v>34</v>
      </c>
      <c r="X226" s="7"/>
      <c r="Y226" s="7"/>
      <c r="Z226" s="7"/>
      <c r="AA226" s="7"/>
    </row>
    <row r="227" spans="1:27" ht="14" x14ac:dyDescent="0.15">
      <c r="A227" s="6">
        <v>225</v>
      </c>
      <c r="B227" s="10" t="s">
        <v>444</v>
      </c>
      <c r="C227" s="10" t="s">
        <v>445</v>
      </c>
      <c r="D227" s="6"/>
      <c r="E227" s="6"/>
      <c r="F227" s="10"/>
      <c r="G227" s="6"/>
      <c r="H227" s="6"/>
      <c r="I227" s="6" t="s">
        <v>34</v>
      </c>
      <c r="J227" s="6" t="s">
        <v>34</v>
      </c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 t="s">
        <v>34</v>
      </c>
      <c r="X227" s="7"/>
      <c r="Y227" s="7"/>
      <c r="Z227" s="7"/>
      <c r="AA227" s="7"/>
    </row>
    <row r="228" spans="1:27" ht="14" x14ac:dyDescent="0.15">
      <c r="A228" s="6">
        <v>226</v>
      </c>
      <c r="B228" s="10" t="s">
        <v>446</v>
      </c>
      <c r="C228" s="10" t="s">
        <v>418</v>
      </c>
      <c r="D228" s="6"/>
      <c r="E228" s="6"/>
      <c r="F228" s="10"/>
      <c r="G228" s="6"/>
      <c r="H228" s="6"/>
      <c r="I228" s="6" t="s">
        <v>34</v>
      </c>
      <c r="J228" s="6" t="s">
        <v>34</v>
      </c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 t="s">
        <v>34</v>
      </c>
      <c r="X228" s="7"/>
      <c r="Y228" s="7"/>
      <c r="Z228" s="7"/>
      <c r="AA228" s="7"/>
    </row>
    <row r="229" spans="1:27" ht="56" x14ac:dyDescent="0.15">
      <c r="A229" s="6">
        <v>227</v>
      </c>
      <c r="B229" s="10" t="s">
        <v>447</v>
      </c>
      <c r="C229" s="10" t="s">
        <v>118</v>
      </c>
      <c r="D229" s="6"/>
      <c r="E229" s="6"/>
      <c r="F229" s="10"/>
      <c r="G229" s="6"/>
      <c r="H229" s="6"/>
      <c r="I229" s="6" t="s">
        <v>34</v>
      </c>
      <c r="J229" s="6" t="s">
        <v>34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 t="s">
        <v>34</v>
      </c>
      <c r="X229" s="7"/>
      <c r="Y229" s="7"/>
      <c r="Z229" s="7"/>
      <c r="AA229" s="7"/>
    </row>
    <row r="230" spans="1:27" ht="28" x14ac:dyDescent="0.15">
      <c r="A230" s="6">
        <v>228</v>
      </c>
      <c r="B230" s="10" t="s">
        <v>448</v>
      </c>
      <c r="C230" s="10" t="s">
        <v>449</v>
      </c>
      <c r="D230" s="6">
        <v>2019</v>
      </c>
      <c r="E230" s="6"/>
      <c r="F230" s="10"/>
      <c r="G230" s="6"/>
      <c r="H230" s="6"/>
      <c r="I230" s="6" t="s">
        <v>34</v>
      </c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 t="s">
        <v>34</v>
      </c>
      <c r="X230" s="7"/>
      <c r="Y230" s="7"/>
      <c r="Z230" s="7"/>
      <c r="AA230" s="7"/>
    </row>
    <row r="231" spans="1:27" ht="42" x14ac:dyDescent="0.15">
      <c r="A231" s="6">
        <v>229</v>
      </c>
      <c r="B231" s="10" t="s">
        <v>450</v>
      </c>
      <c r="C231" s="10" t="s">
        <v>451</v>
      </c>
      <c r="D231" s="6">
        <v>2019</v>
      </c>
      <c r="E231" s="6"/>
      <c r="F231" s="10"/>
      <c r="G231" s="6" t="s">
        <v>34</v>
      </c>
      <c r="H231" s="6"/>
      <c r="I231" s="6" t="s">
        <v>34</v>
      </c>
      <c r="J231" s="6"/>
      <c r="K231" s="6"/>
      <c r="L231" s="6"/>
      <c r="M231" s="6"/>
      <c r="N231" s="6"/>
      <c r="O231" s="6"/>
      <c r="P231" s="6" t="s">
        <v>34</v>
      </c>
      <c r="Q231" s="6"/>
      <c r="R231" s="6"/>
      <c r="S231" s="6"/>
      <c r="T231" s="6"/>
      <c r="U231" s="6"/>
      <c r="V231" s="6"/>
      <c r="W231" s="6" t="s">
        <v>34</v>
      </c>
      <c r="X231" s="7"/>
      <c r="Y231" s="7"/>
      <c r="Z231" s="7"/>
      <c r="AA231" s="7"/>
    </row>
    <row r="232" spans="1:27" ht="14" x14ac:dyDescent="0.15">
      <c r="A232" s="6">
        <v>230</v>
      </c>
      <c r="B232" s="10" t="s">
        <v>452</v>
      </c>
      <c r="C232" s="10" t="s">
        <v>453</v>
      </c>
      <c r="D232" s="6">
        <v>2018</v>
      </c>
      <c r="E232" s="6"/>
      <c r="F232" s="10"/>
      <c r="G232" s="6"/>
      <c r="H232" s="6"/>
      <c r="I232" s="6" t="s">
        <v>34</v>
      </c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 t="s">
        <v>34</v>
      </c>
      <c r="X232" s="7"/>
      <c r="Y232" s="7"/>
      <c r="Z232" s="7"/>
      <c r="AA232" s="7"/>
    </row>
    <row r="233" spans="1:27" ht="14" x14ac:dyDescent="0.15">
      <c r="A233" s="6">
        <v>231</v>
      </c>
      <c r="B233" s="10" t="s">
        <v>452</v>
      </c>
      <c r="C233" s="10" t="s">
        <v>453</v>
      </c>
      <c r="D233" s="6">
        <v>2018</v>
      </c>
      <c r="E233" s="6"/>
      <c r="F233" s="10"/>
      <c r="G233" s="6"/>
      <c r="H233" s="6"/>
      <c r="I233" s="6" t="s">
        <v>34</v>
      </c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 t="s">
        <v>34</v>
      </c>
      <c r="X233" s="7"/>
      <c r="Y233" s="7"/>
      <c r="Z233" s="7"/>
      <c r="AA233" s="7"/>
    </row>
    <row r="234" spans="1:27" ht="28" x14ac:dyDescent="0.15">
      <c r="A234" s="6">
        <v>232</v>
      </c>
      <c r="B234" s="10" t="s">
        <v>454</v>
      </c>
      <c r="C234" s="10" t="s">
        <v>455</v>
      </c>
      <c r="D234" s="6">
        <v>2019</v>
      </c>
      <c r="E234" s="6"/>
      <c r="F234" s="10"/>
      <c r="G234" s="6"/>
      <c r="H234" s="6"/>
      <c r="I234" s="6" t="s">
        <v>34</v>
      </c>
      <c r="J234" s="6"/>
      <c r="K234" s="6"/>
      <c r="L234" s="6"/>
      <c r="M234" s="6"/>
      <c r="N234" s="6"/>
      <c r="O234" s="6"/>
      <c r="P234" s="6"/>
      <c r="Q234" s="6" t="s">
        <v>34</v>
      </c>
      <c r="R234" s="6"/>
      <c r="S234" s="6"/>
      <c r="T234" s="6"/>
      <c r="U234" s="6"/>
      <c r="V234" s="6" t="s">
        <v>34</v>
      </c>
      <c r="W234" s="6" t="s">
        <v>34</v>
      </c>
      <c r="X234" s="7"/>
      <c r="Y234" s="7"/>
      <c r="Z234" s="7"/>
      <c r="AA234" s="7"/>
    </row>
    <row r="235" spans="1:27" ht="28" x14ac:dyDescent="0.15">
      <c r="A235" s="6">
        <v>233</v>
      </c>
      <c r="B235" s="10" t="s">
        <v>456</v>
      </c>
      <c r="C235" s="10"/>
      <c r="D235" s="6"/>
      <c r="E235" s="6"/>
      <c r="F235" s="10"/>
      <c r="G235" s="6"/>
      <c r="H235" s="6"/>
      <c r="I235" s="6" t="s">
        <v>34</v>
      </c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 t="s">
        <v>34</v>
      </c>
      <c r="X235" s="7"/>
      <c r="Y235" s="7"/>
      <c r="Z235" s="7"/>
      <c r="AA235" s="7"/>
    </row>
    <row r="236" spans="1:27" ht="14" x14ac:dyDescent="0.15">
      <c r="A236" s="6">
        <v>234</v>
      </c>
      <c r="B236" s="10" t="s">
        <v>457</v>
      </c>
      <c r="C236" s="10"/>
      <c r="D236" s="6"/>
      <c r="E236" s="6"/>
      <c r="F236" s="10"/>
      <c r="G236" s="6"/>
      <c r="H236" s="6"/>
      <c r="I236" s="6" t="s">
        <v>34</v>
      </c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 t="s">
        <v>34</v>
      </c>
      <c r="X236" s="7"/>
      <c r="Y236" s="7"/>
      <c r="Z236" s="7"/>
      <c r="AA236" s="7"/>
    </row>
    <row r="237" spans="1:27" ht="14" x14ac:dyDescent="0.15">
      <c r="A237" s="6">
        <v>235</v>
      </c>
      <c r="B237" s="10" t="s">
        <v>457</v>
      </c>
      <c r="C237" s="10"/>
      <c r="D237" s="6"/>
      <c r="E237" s="6"/>
      <c r="F237" s="10"/>
      <c r="G237" s="6"/>
      <c r="H237" s="6"/>
      <c r="I237" s="6" t="s">
        <v>34</v>
      </c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 t="s">
        <v>34</v>
      </c>
      <c r="X237" s="7"/>
      <c r="Y237" s="7"/>
      <c r="Z237" s="7"/>
      <c r="AA237" s="7"/>
    </row>
    <row r="238" spans="1:27" ht="28" x14ac:dyDescent="0.15">
      <c r="A238" s="6">
        <v>236</v>
      </c>
      <c r="B238" s="10" t="s">
        <v>458</v>
      </c>
      <c r="C238" s="10" t="s">
        <v>459</v>
      </c>
      <c r="D238" s="6">
        <v>2019</v>
      </c>
      <c r="E238" s="6"/>
      <c r="F238" s="10"/>
      <c r="G238" s="6"/>
      <c r="H238" s="6"/>
      <c r="I238" s="6" t="s">
        <v>34</v>
      </c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 t="s">
        <v>34</v>
      </c>
      <c r="X238" s="7"/>
      <c r="Y238" s="7"/>
      <c r="Z238" s="7"/>
      <c r="AA238" s="7"/>
    </row>
    <row r="239" spans="1:27" ht="14" x14ac:dyDescent="0.15">
      <c r="A239" s="6">
        <v>237</v>
      </c>
      <c r="B239" s="10" t="s">
        <v>463</v>
      </c>
      <c r="C239" s="10" t="s">
        <v>464</v>
      </c>
      <c r="D239" s="6">
        <v>2019</v>
      </c>
      <c r="E239" s="6"/>
      <c r="F239" s="10"/>
      <c r="G239" s="6"/>
      <c r="H239" s="6"/>
      <c r="I239" s="6" t="s">
        <v>34</v>
      </c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 t="s">
        <v>34</v>
      </c>
      <c r="X239" s="7"/>
      <c r="Y239" s="7"/>
      <c r="Z239" s="7"/>
      <c r="AA239" s="7"/>
    </row>
    <row r="240" spans="1:27" ht="28" x14ac:dyDescent="0.15">
      <c r="A240" s="6">
        <v>238</v>
      </c>
      <c r="B240" s="10" t="s">
        <v>465</v>
      </c>
      <c r="C240" s="10" t="s">
        <v>466</v>
      </c>
      <c r="D240" s="6">
        <v>2019</v>
      </c>
      <c r="E240" s="6"/>
      <c r="F240" s="10"/>
      <c r="G240" s="6" t="s">
        <v>34</v>
      </c>
      <c r="H240" s="6"/>
      <c r="I240" s="6" t="s">
        <v>34</v>
      </c>
      <c r="J240" s="6"/>
      <c r="K240" s="6"/>
      <c r="L240" s="6"/>
      <c r="M240" s="6"/>
      <c r="N240" s="6" t="s">
        <v>34</v>
      </c>
      <c r="O240" s="6" t="s">
        <v>34</v>
      </c>
      <c r="P240" s="6" t="s">
        <v>34</v>
      </c>
      <c r="Q240" s="6" t="s">
        <v>34</v>
      </c>
      <c r="R240" s="6"/>
      <c r="S240" s="6"/>
      <c r="T240" s="6"/>
      <c r="U240" s="6"/>
      <c r="V240" s="6" t="s">
        <v>34</v>
      </c>
      <c r="W240" s="6" t="s">
        <v>34</v>
      </c>
      <c r="X240" s="7"/>
      <c r="Y240" s="7"/>
      <c r="Z240" s="7"/>
      <c r="AA240" s="7"/>
    </row>
    <row r="241" spans="1:27" ht="14" x14ac:dyDescent="0.15">
      <c r="A241" s="6">
        <v>239</v>
      </c>
      <c r="B241" s="10" t="s">
        <v>467</v>
      </c>
      <c r="C241" s="10" t="s">
        <v>42</v>
      </c>
      <c r="D241" s="6"/>
      <c r="E241" s="6"/>
      <c r="F241" s="10"/>
      <c r="G241" s="6"/>
      <c r="H241" s="6"/>
      <c r="I241" s="6" t="s">
        <v>34</v>
      </c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 t="s">
        <v>34</v>
      </c>
      <c r="X241" s="7"/>
      <c r="Y241" s="7"/>
      <c r="Z241" s="7"/>
      <c r="AA241" s="7"/>
    </row>
    <row r="242" spans="1:27" ht="56" x14ac:dyDescent="0.15">
      <c r="A242" s="6">
        <v>240</v>
      </c>
      <c r="B242" s="10" t="s">
        <v>468</v>
      </c>
      <c r="C242" s="10" t="s">
        <v>469</v>
      </c>
      <c r="D242" s="6">
        <v>2019</v>
      </c>
      <c r="E242" s="6"/>
      <c r="F242" s="10"/>
      <c r="G242" s="6"/>
      <c r="H242" s="6" t="s">
        <v>34</v>
      </c>
      <c r="I242" s="6" t="s">
        <v>34</v>
      </c>
      <c r="J242" s="6"/>
      <c r="K242" s="6"/>
      <c r="L242" s="6"/>
      <c r="M242" s="6"/>
      <c r="N242" s="6" t="s">
        <v>34</v>
      </c>
      <c r="O242" s="6" t="s">
        <v>34</v>
      </c>
      <c r="P242" s="6"/>
      <c r="Q242" s="6" t="s">
        <v>34</v>
      </c>
      <c r="R242" s="6" t="s">
        <v>34</v>
      </c>
      <c r="S242" s="6"/>
      <c r="T242" s="6"/>
      <c r="U242" s="6"/>
      <c r="V242" s="6" t="s">
        <v>34</v>
      </c>
      <c r="W242" s="6" t="s">
        <v>34</v>
      </c>
      <c r="X242" s="7"/>
      <c r="Y242" s="7"/>
      <c r="Z242" s="7"/>
      <c r="AA242" s="7"/>
    </row>
    <row r="243" spans="1:27" ht="28" x14ac:dyDescent="0.15">
      <c r="A243" s="6">
        <v>241</v>
      </c>
      <c r="B243" s="10" t="s">
        <v>470</v>
      </c>
      <c r="C243" s="10" t="s">
        <v>471</v>
      </c>
      <c r="D243" s="6">
        <v>2019</v>
      </c>
      <c r="E243" s="6"/>
      <c r="F243" s="10"/>
      <c r="G243" s="6"/>
      <c r="H243" s="6"/>
      <c r="I243" s="6" t="s">
        <v>34</v>
      </c>
      <c r="J243" s="6"/>
      <c r="K243" s="6"/>
      <c r="L243" s="6" t="s">
        <v>34</v>
      </c>
      <c r="M243" s="6"/>
      <c r="N243" s="6"/>
      <c r="O243" s="6"/>
      <c r="P243" s="6"/>
      <c r="Q243" s="6"/>
      <c r="R243" s="6"/>
      <c r="S243" s="6"/>
      <c r="T243" s="6" t="s">
        <v>34</v>
      </c>
      <c r="U243" s="6"/>
      <c r="V243" s="6"/>
      <c r="W243" s="6" t="s">
        <v>34</v>
      </c>
      <c r="X243" s="7"/>
      <c r="Y243" s="7"/>
      <c r="Z243" s="7"/>
      <c r="AA243" s="7"/>
    </row>
    <row r="244" spans="1:27" ht="28" x14ac:dyDescent="0.15">
      <c r="A244" s="6">
        <v>242</v>
      </c>
      <c r="B244" s="10" t="s">
        <v>472</v>
      </c>
      <c r="C244" s="10" t="s">
        <v>42</v>
      </c>
      <c r="D244" s="6"/>
      <c r="E244" s="6"/>
      <c r="F244" s="10"/>
      <c r="G244" s="6"/>
      <c r="H244" s="6"/>
      <c r="I244" s="6" t="s">
        <v>34</v>
      </c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 t="s">
        <v>34</v>
      </c>
      <c r="X244" s="7"/>
      <c r="Y244" s="7"/>
      <c r="Z244" s="7"/>
      <c r="AA244" s="7"/>
    </row>
    <row r="245" spans="1:27" ht="56" x14ac:dyDescent="0.15">
      <c r="A245" s="6">
        <v>243</v>
      </c>
      <c r="B245" s="10" t="s">
        <v>473</v>
      </c>
      <c r="C245" s="10" t="s">
        <v>90</v>
      </c>
      <c r="D245" s="6"/>
      <c r="E245" s="6"/>
      <c r="F245" s="10"/>
      <c r="G245" s="6"/>
      <c r="H245" s="6"/>
      <c r="I245" s="6" t="s">
        <v>34</v>
      </c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 t="s">
        <v>34</v>
      </c>
      <c r="X245" s="7"/>
      <c r="Y245" s="7"/>
      <c r="Z245" s="7"/>
      <c r="AA245" s="7"/>
    </row>
    <row r="246" spans="1:27" ht="56" x14ac:dyDescent="0.15">
      <c r="A246" s="6">
        <v>244</v>
      </c>
      <c r="B246" s="10" t="s">
        <v>474</v>
      </c>
      <c r="C246" s="10" t="s">
        <v>475</v>
      </c>
      <c r="D246" s="6">
        <v>2017</v>
      </c>
      <c r="E246" s="6"/>
      <c r="F246" s="10"/>
      <c r="G246" s="6"/>
      <c r="H246" s="6"/>
      <c r="I246" s="6" t="s">
        <v>34</v>
      </c>
      <c r="J246" s="6"/>
      <c r="K246" s="6"/>
      <c r="L246" s="6"/>
      <c r="M246" s="6"/>
      <c r="N246" s="6" t="s">
        <v>34</v>
      </c>
      <c r="O246" s="6" t="s">
        <v>34</v>
      </c>
      <c r="P246" s="6"/>
      <c r="Q246" s="6" t="s">
        <v>34</v>
      </c>
      <c r="R246" s="6"/>
      <c r="S246" s="6"/>
      <c r="T246" s="6"/>
      <c r="U246" s="6"/>
      <c r="V246" s="6" t="s">
        <v>34</v>
      </c>
      <c r="W246" s="6" t="s">
        <v>34</v>
      </c>
      <c r="X246" s="7"/>
      <c r="Y246" s="7"/>
      <c r="Z246" s="7"/>
      <c r="AA246" s="7"/>
    </row>
    <row r="247" spans="1:27" ht="14" x14ac:dyDescent="0.15">
      <c r="A247" s="6">
        <v>245</v>
      </c>
      <c r="B247" s="10" t="s">
        <v>476</v>
      </c>
      <c r="C247" s="10" t="s">
        <v>477</v>
      </c>
      <c r="D247" s="6">
        <v>2019</v>
      </c>
      <c r="E247" s="6"/>
      <c r="F247" s="10"/>
      <c r="G247" s="6"/>
      <c r="H247" s="6"/>
      <c r="I247" s="6" t="s">
        <v>34</v>
      </c>
      <c r="J247" s="6" t="s">
        <v>34</v>
      </c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 t="s">
        <v>34</v>
      </c>
      <c r="X247" s="7"/>
      <c r="Y247" s="7"/>
      <c r="Z247" s="7"/>
      <c r="AA247" s="7"/>
    </row>
    <row r="248" spans="1:27" ht="28" x14ac:dyDescent="0.15">
      <c r="A248" s="6">
        <v>246</v>
      </c>
      <c r="B248" s="10" t="s">
        <v>479</v>
      </c>
      <c r="C248" s="10"/>
      <c r="D248" s="6">
        <v>2017</v>
      </c>
      <c r="E248" s="6"/>
      <c r="F248" s="10"/>
      <c r="G248" s="6"/>
      <c r="H248" s="6"/>
      <c r="I248" s="6" t="s">
        <v>34</v>
      </c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 t="s">
        <v>34</v>
      </c>
      <c r="X248" s="7"/>
      <c r="Y248" s="7"/>
      <c r="Z248" s="7"/>
      <c r="AA248" s="7"/>
    </row>
    <row r="249" spans="1:27" ht="14" x14ac:dyDescent="0.15">
      <c r="A249" s="6">
        <v>247</v>
      </c>
      <c r="B249" s="10" t="s">
        <v>481</v>
      </c>
      <c r="C249" s="10"/>
      <c r="D249" s="6"/>
      <c r="E249" s="6"/>
      <c r="F249" s="10"/>
      <c r="G249" s="6"/>
      <c r="H249" s="6"/>
      <c r="I249" s="6" t="s">
        <v>34</v>
      </c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 t="s">
        <v>34</v>
      </c>
      <c r="X249" s="7"/>
      <c r="Y249" s="7"/>
      <c r="Z249" s="7"/>
      <c r="AA249" s="7"/>
    </row>
    <row r="250" spans="1:27" ht="28" x14ac:dyDescent="0.15">
      <c r="A250" s="6">
        <v>248</v>
      </c>
      <c r="B250" s="10" t="s">
        <v>482</v>
      </c>
      <c r="C250" s="10" t="s">
        <v>483</v>
      </c>
      <c r="D250" s="6">
        <v>2019</v>
      </c>
      <c r="E250" s="6"/>
      <c r="F250" s="10"/>
      <c r="G250" s="6"/>
      <c r="H250" s="6"/>
      <c r="I250" s="6" t="s">
        <v>34</v>
      </c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 t="s">
        <v>34</v>
      </c>
      <c r="X250" s="7"/>
      <c r="Y250" s="7"/>
      <c r="Z250" s="7"/>
      <c r="AA250" s="7"/>
    </row>
    <row r="251" spans="1:27" ht="28" x14ac:dyDescent="0.15">
      <c r="A251" s="6">
        <v>249</v>
      </c>
      <c r="B251" s="10" t="s">
        <v>485</v>
      </c>
      <c r="C251" s="10" t="s">
        <v>486</v>
      </c>
      <c r="D251" s="6">
        <v>2018</v>
      </c>
      <c r="E251" s="6"/>
      <c r="F251" s="10"/>
      <c r="G251" s="6"/>
      <c r="H251" s="6"/>
      <c r="I251" s="6" t="s">
        <v>34</v>
      </c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 t="s">
        <v>34</v>
      </c>
      <c r="X251" s="7"/>
      <c r="Y251" s="7"/>
      <c r="Z251" s="7"/>
      <c r="AA251" s="7"/>
    </row>
    <row r="252" spans="1:27" ht="28" x14ac:dyDescent="0.15">
      <c r="A252" s="6">
        <v>250</v>
      </c>
      <c r="B252" s="10" t="s">
        <v>487</v>
      </c>
      <c r="C252" s="10" t="s">
        <v>486</v>
      </c>
      <c r="D252" s="6">
        <v>2018</v>
      </c>
      <c r="E252" s="6"/>
      <c r="F252" s="10"/>
      <c r="G252" s="6"/>
      <c r="H252" s="6"/>
      <c r="I252" s="6" t="s">
        <v>34</v>
      </c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 t="s">
        <v>34</v>
      </c>
      <c r="X252" s="7"/>
      <c r="Y252" s="7"/>
      <c r="Z252" s="7"/>
      <c r="AA252" s="7"/>
    </row>
    <row r="253" spans="1:27" ht="42" x14ac:dyDescent="0.15">
      <c r="A253" s="6">
        <v>251</v>
      </c>
      <c r="B253" s="10" t="s">
        <v>488</v>
      </c>
      <c r="C253" s="10"/>
      <c r="D253" s="6"/>
      <c r="E253" s="6"/>
      <c r="F253" s="10"/>
      <c r="G253" s="6"/>
      <c r="H253" s="6"/>
      <c r="I253" s="6" t="s">
        <v>34</v>
      </c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 t="s">
        <v>34</v>
      </c>
      <c r="X253" s="7"/>
      <c r="Y253" s="7"/>
      <c r="Z253" s="7"/>
      <c r="AA253" s="7"/>
    </row>
    <row r="254" spans="1:27" ht="28" x14ac:dyDescent="0.15">
      <c r="A254" s="6">
        <v>252</v>
      </c>
      <c r="B254" s="10" t="s">
        <v>489</v>
      </c>
      <c r="C254" s="10" t="s">
        <v>490</v>
      </c>
      <c r="D254" s="6">
        <v>2019</v>
      </c>
      <c r="E254" s="6"/>
      <c r="F254" s="10"/>
      <c r="G254" s="6"/>
      <c r="H254" s="6"/>
      <c r="I254" s="6" t="s">
        <v>34</v>
      </c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 t="s">
        <v>34</v>
      </c>
      <c r="X254" s="7"/>
      <c r="Y254" s="7"/>
      <c r="Z254" s="7"/>
      <c r="AA254" s="7"/>
    </row>
    <row r="255" spans="1:27" ht="42" x14ac:dyDescent="0.15">
      <c r="A255" s="6">
        <v>253</v>
      </c>
      <c r="B255" s="10" t="s">
        <v>491</v>
      </c>
      <c r="C255" s="10" t="s">
        <v>46</v>
      </c>
      <c r="D255" s="6"/>
      <c r="E255" s="6"/>
      <c r="F255" s="10"/>
      <c r="G255" s="6"/>
      <c r="H255" s="6"/>
      <c r="I255" s="6" t="s">
        <v>34</v>
      </c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 t="s">
        <v>34</v>
      </c>
      <c r="X255" s="7"/>
      <c r="Y255" s="7"/>
      <c r="Z255" s="7"/>
      <c r="AA255" s="7"/>
    </row>
    <row r="256" spans="1:27" ht="42" x14ac:dyDescent="0.15">
      <c r="A256" s="6">
        <v>254</v>
      </c>
      <c r="B256" s="10" t="s">
        <v>491</v>
      </c>
      <c r="C256" s="10" t="s">
        <v>46</v>
      </c>
      <c r="D256" s="6"/>
      <c r="E256" s="6"/>
      <c r="F256" s="10"/>
      <c r="G256" s="6"/>
      <c r="H256" s="6"/>
      <c r="I256" s="6" t="s">
        <v>34</v>
      </c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 t="s">
        <v>34</v>
      </c>
      <c r="X256" s="7"/>
      <c r="Y256" s="7"/>
      <c r="Z256" s="7"/>
      <c r="AA256" s="7"/>
    </row>
    <row r="257" spans="1:27" ht="14" x14ac:dyDescent="0.15">
      <c r="A257" s="6">
        <v>255</v>
      </c>
      <c r="B257" s="10" t="s">
        <v>492</v>
      </c>
      <c r="C257" s="10" t="s">
        <v>33</v>
      </c>
      <c r="D257" s="6"/>
      <c r="E257" s="6"/>
      <c r="F257" s="10"/>
      <c r="G257" s="6"/>
      <c r="H257" s="6"/>
      <c r="I257" s="6" t="s">
        <v>34</v>
      </c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 t="s">
        <v>34</v>
      </c>
      <c r="X257" s="7"/>
      <c r="Y257" s="7"/>
      <c r="Z257" s="7"/>
      <c r="AA257" s="7"/>
    </row>
    <row r="258" spans="1:27" ht="42" x14ac:dyDescent="0.15">
      <c r="A258" s="6">
        <v>256</v>
      </c>
      <c r="B258" s="10" t="s">
        <v>493</v>
      </c>
      <c r="C258" s="10" t="s">
        <v>494</v>
      </c>
      <c r="D258" s="6">
        <v>2012</v>
      </c>
      <c r="E258" s="6"/>
      <c r="F258" s="11" t="s">
        <v>495</v>
      </c>
      <c r="G258" s="6"/>
      <c r="H258" s="6"/>
      <c r="I258" s="6" t="s">
        <v>34</v>
      </c>
      <c r="J258" s="6" t="s">
        <v>34</v>
      </c>
      <c r="K258" s="6"/>
      <c r="L258" s="6"/>
      <c r="M258" s="6"/>
      <c r="N258" s="6"/>
      <c r="O258" s="6"/>
      <c r="P258" s="6"/>
      <c r="Q258" s="6" t="s">
        <v>34</v>
      </c>
      <c r="R258" s="6"/>
      <c r="S258" s="6"/>
      <c r="T258" s="6"/>
      <c r="U258" s="6"/>
      <c r="V258" s="6"/>
      <c r="W258" s="6" t="s">
        <v>34</v>
      </c>
      <c r="X258" s="7"/>
      <c r="Y258" s="7"/>
      <c r="Z258" s="7"/>
      <c r="AA258" s="7"/>
    </row>
    <row r="259" spans="1:27" ht="28" x14ac:dyDescent="0.15">
      <c r="A259" s="6">
        <v>257</v>
      </c>
      <c r="B259" s="10" t="s">
        <v>496</v>
      </c>
      <c r="C259" s="10" t="s">
        <v>497</v>
      </c>
      <c r="D259" s="6">
        <v>2014</v>
      </c>
      <c r="E259" s="6"/>
      <c r="F259" s="11" t="s">
        <v>498</v>
      </c>
      <c r="G259" s="6"/>
      <c r="H259" s="6"/>
      <c r="I259" s="6" t="s">
        <v>34</v>
      </c>
      <c r="J259" s="6" t="s">
        <v>34</v>
      </c>
      <c r="K259" s="6"/>
      <c r="L259" s="6"/>
      <c r="M259" s="6"/>
      <c r="N259" s="6"/>
      <c r="O259" s="6"/>
      <c r="P259" s="6"/>
      <c r="Q259" s="6" t="s">
        <v>34</v>
      </c>
      <c r="R259" s="6"/>
      <c r="S259" s="6"/>
      <c r="T259" s="6"/>
      <c r="U259" s="6"/>
      <c r="V259" s="6"/>
      <c r="W259" s="6" t="s">
        <v>34</v>
      </c>
      <c r="X259" s="7"/>
      <c r="Y259" s="7"/>
      <c r="Z259" s="7"/>
      <c r="AA259" s="7"/>
    </row>
    <row r="260" spans="1:27" ht="28" x14ac:dyDescent="0.15">
      <c r="A260" s="6">
        <v>258</v>
      </c>
      <c r="B260" s="10" t="s">
        <v>499</v>
      </c>
      <c r="C260" s="10" t="s">
        <v>42</v>
      </c>
      <c r="D260" s="6"/>
      <c r="E260" s="6"/>
      <c r="F260" s="10"/>
      <c r="G260" s="6"/>
      <c r="H260" s="6"/>
      <c r="I260" s="6" t="s">
        <v>34</v>
      </c>
      <c r="J260" s="6"/>
      <c r="K260" s="6"/>
      <c r="L260" s="6" t="s">
        <v>34</v>
      </c>
      <c r="M260" s="6"/>
      <c r="N260" s="6"/>
      <c r="O260" s="6"/>
      <c r="P260" s="6"/>
      <c r="Q260" s="6"/>
      <c r="R260" s="6"/>
      <c r="S260" s="6"/>
      <c r="T260" s="6" t="s">
        <v>34</v>
      </c>
      <c r="U260" s="6"/>
      <c r="V260" s="6"/>
      <c r="W260" s="6" t="s">
        <v>34</v>
      </c>
      <c r="X260" s="7"/>
      <c r="Y260" s="7"/>
      <c r="Z260" s="7"/>
      <c r="AA260" s="7"/>
    </row>
    <row r="261" spans="1:27" ht="28" x14ac:dyDescent="0.15">
      <c r="A261" s="6">
        <v>259</v>
      </c>
      <c r="B261" s="10" t="s">
        <v>500</v>
      </c>
      <c r="C261" s="10" t="s">
        <v>70</v>
      </c>
      <c r="D261" s="6"/>
      <c r="E261" s="6"/>
      <c r="F261" s="10"/>
      <c r="G261" s="6"/>
      <c r="H261" s="6"/>
      <c r="I261" s="6" t="s">
        <v>34</v>
      </c>
      <c r="J261" s="6"/>
      <c r="K261" s="6"/>
      <c r="L261" s="6"/>
      <c r="M261" s="6"/>
      <c r="N261" s="6" t="s">
        <v>34</v>
      </c>
      <c r="O261" s="6" t="s">
        <v>34</v>
      </c>
      <c r="P261" s="6"/>
      <c r="Q261" s="6" t="s">
        <v>34</v>
      </c>
      <c r="R261" s="6"/>
      <c r="S261" s="6"/>
      <c r="T261" s="6"/>
      <c r="U261" s="6"/>
      <c r="V261" s="6" t="s">
        <v>34</v>
      </c>
      <c r="W261" s="6" t="s">
        <v>34</v>
      </c>
      <c r="X261" s="7"/>
      <c r="Y261" s="7"/>
      <c r="Z261" s="7"/>
      <c r="AA261" s="7"/>
    </row>
    <row r="262" spans="1:27" ht="14" x14ac:dyDescent="0.15">
      <c r="A262" s="6">
        <v>260</v>
      </c>
      <c r="B262" s="10" t="s">
        <v>501</v>
      </c>
      <c r="C262" s="10"/>
      <c r="D262" s="6"/>
      <c r="E262" s="6"/>
      <c r="F262" s="10"/>
      <c r="G262" s="6"/>
      <c r="H262" s="6"/>
      <c r="I262" s="6" t="s">
        <v>34</v>
      </c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 t="s">
        <v>34</v>
      </c>
      <c r="X262" s="7"/>
      <c r="Y262" s="7"/>
      <c r="Z262" s="7"/>
      <c r="AA262" s="7"/>
    </row>
    <row r="263" spans="1:27" ht="28" x14ac:dyDescent="0.15">
      <c r="A263" s="6">
        <v>261</v>
      </c>
      <c r="B263" s="10" t="s">
        <v>502</v>
      </c>
      <c r="C263" s="10" t="s">
        <v>503</v>
      </c>
      <c r="D263" s="6">
        <v>2017</v>
      </c>
      <c r="E263" s="6"/>
      <c r="F263" s="10"/>
      <c r="G263" s="6"/>
      <c r="H263" s="6"/>
      <c r="I263" s="6" t="s">
        <v>34</v>
      </c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 t="s">
        <v>34</v>
      </c>
      <c r="X263" s="7"/>
      <c r="Y263" s="7"/>
      <c r="Z263" s="7"/>
      <c r="AA263" s="7"/>
    </row>
    <row r="264" spans="1:27" ht="14" x14ac:dyDescent="0.15">
      <c r="A264" s="6">
        <v>262</v>
      </c>
      <c r="B264" s="10" t="s">
        <v>504</v>
      </c>
      <c r="C264" s="10" t="s">
        <v>505</v>
      </c>
      <c r="D264" s="6">
        <v>2019</v>
      </c>
      <c r="E264" s="6"/>
      <c r="F264" s="10"/>
      <c r="G264" s="6"/>
      <c r="H264" s="6" t="s">
        <v>34</v>
      </c>
      <c r="I264" s="6" t="s">
        <v>34</v>
      </c>
      <c r="J264" s="6"/>
      <c r="K264" s="6"/>
      <c r="L264" s="6"/>
      <c r="M264" s="6"/>
      <c r="N264" s="6"/>
      <c r="O264" s="6"/>
      <c r="P264" s="6"/>
      <c r="Q264" s="6"/>
      <c r="R264" s="6" t="s">
        <v>34</v>
      </c>
      <c r="S264" s="6"/>
      <c r="T264" s="6"/>
      <c r="U264" s="6"/>
      <c r="V264" s="6"/>
      <c r="W264" s="6" t="s">
        <v>34</v>
      </c>
      <c r="X264" s="7"/>
      <c r="Y264" s="7"/>
      <c r="Z264" s="7"/>
      <c r="AA264" s="7"/>
    </row>
    <row r="265" spans="1:27" ht="28" x14ac:dyDescent="0.15">
      <c r="A265" s="6">
        <v>263</v>
      </c>
      <c r="B265" s="10" t="s">
        <v>506</v>
      </c>
      <c r="C265" s="10"/>
      <c r="D265" s="6">
        <v>2019</v>
      </c>
      <c r="E265" s="6"/>
      <c r="F265" s="10"/>
      <c r="G265" s="6"/>
      <c r="H265" s="6"/>
      <c r="I265" s="6" t="s">
        <v>34</v>
      </c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 t="s">
        <v>34</v>
      </c>
      <c r="X265" s="7"/>
      <c r="Y265" s="7"/>
      <c r="Z265" s="7"/>
      <c r="AA265" s="7"/>
    </row>
    <row r="266" spans="1:27" ht="42" x14ac:dyDescent="0.15">
      <c r="A266" s="6">
        <v>264</v>
      </c>
      <c r="B266" s="10" t="s">
        <v>507</v>
      </c>
      <c r="C266" s="10" t="s">
        <v>508</v>
      </c>
      <c r="D266" s="6">
        <v>2017</v>
      </c>
      <c r="E266" s="6"/>
      <c r="F266" s="11" t="s">
        <v>509</v>
      </c>
      <c r="G266" s="6"/>
      <c r="H266" s="6"/>
      <c r="I266" s="6" t="s">
        <v>34</v>
      </c>
      <c r="J266" s="6" t="s">
        <v>34</v>
      </c>
      <c r="K266" s="6" t="s">
        <v>34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 t="s">
        <v>34</v>
      </c>
      <c r="W266" s="6" t="s">
        <v>34</v>
      </c>
      <c r="X266" s="7"/>
      <c r="Y266" s="7"/>
      <c r="Z266" s="7"/>
      <c r="AA266" s="7"/>
    </row>
    <row r="267" spans="1:27" ht="42" x14ac:dyDescent="0.15">
      <c r="A267" s="6">
        <v>265</v>
      </c>
      <c r="B267" s="10" t="s">
        <v>510</v>
      </c>
      <c r="C267" s="10" t="s">
        <v>511</v>
      </c>
      <c r="D267" s="6">
        <v>2017</v>
      </c>
      <c r="E267" s="6"/>
      <c r="F267" s="11" t="s">
        <v>512</v>
      </c>
      <c r="G267" s="6"/>
      <c r="H267" s="6"/>
      <c r="I267" s="6" t="s">
        <v>34</v>
      </c>
      <c r="J267" s="6" t="s">
        <v>34</v>
      </c>
      <c r="K267" s="6" t="s">
        <v>34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 t="s">
        <v>34</v>
      </c>
      <c r="W267" s="6" t="s">
        <v>34</v>
      </c>
      <c r="X267" s="7"/>
      <c r="Y267" s="7"/>
      <c r="Z267" s="7"/>
      <c r="AA267" s="7"/>
    </row>
    <row r="268" spans="1:27" ht="42" x14ac:dyDescent="0.15">
      <c r="A268" s="6">
        <v>266</v>
      </c>
      <c r="B268" s="10" t="s">
        <v>513</v>
      </c>
      <c r="C268" s="10" t="s">
        <v>514</v>
      </c>
      <c r="D268" s="6">
        <v>2017</v>
      </c>
      <c r="E268" s="6"/>
      <c r="F268" s="11" t="s">
        <v>515</v>
      </c>
      <c r="G268" s="6"/>
      <c r="H268" s="6"/>
      <c r="I268" s="6" t="s">
        <v>34</v>
      </c>
      <c r="J268" s="6" t="s">
        <v>34</v>
      </c>
      <c r="K268" s="6" t="s">
        <v>34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 t="s">
        <v>34</v>
      </c>
      <c r="W268" s="6" t="s">
        <v>34</v>
      </c>
      <c r="X268" s="7"/>
      <c r="Y268" s="7"/>
      <c r="Z268" s="7"/>
      <c r="AA268" s="7"/>
    </row>
    <row r="269" spans="1:27" ht="28" x14ac:dyDescent="0.15">
      <c r="A269" s="6">
        <v>267</v>
      </c>
      <c r="B269" s="10" t="s">
        <v>516</v>
      </c>
      <c r="C269" s="10" t="s">
        <v>46</v>
      </c>
      <c r="D269" s="6"/>
      <c r="E269" s="6"/>
      <c r="F269" s="10"/>
      <c r="G269" s="6"/>
      <c r="H269" s="6"/>
      <c r="I269" s="6" t="s">
        <v>34</v>
      </c>
      <c r="J269" s="6" t="s">
        <v>34</v>
      </c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 t="s">
        <v>34</v>
      </c>
      <c r="X269" s="7"/>
      <c r="Y269" s="7"/>
      <c r="Z269" s="7"/>
      <c r="AA269" s="7"/>
    </row>
    <row r="270" spans="1:27" ht="42" x14ac:dyDescent="0.15">
      <c r="A270" s="6">
        <v>268</v>
      </c>
      <c r="B270" s="10" t="s">
        <v>517</v>
      </c>
      <c r="C270" s="10" t="s">
        <v>118</v>
      </c>
      <c r="D270" s="6"/>
      <c r="E270" s="6"/>
      <c r="F270" s="10"/>
      <c r="G270" s="6"/>
      <c r="H270" s="6"/>
      <c r="I270" s="6" t="s">
        <v>34</v>
      </c>
      <c r="J270" s="6" t="s">
        <v>34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 t="s">
        <v>34</v>
      </c>
      <c r="X270" s="7"/>
      <c r="Y270" s="7"/>
      <c r="Z270" s="7"/>
      <c r="AA270" s="7"/>
    </row>
    <row r="271" spans="1:27" ht="14" x14ac:dyDescent="0.15">
      <c r="A271" s="6">
        <v>269</v>
      </c>
      <c r="B271" s="10" t="s">
        <v>518</v>
      </c>
      <c r="C271" s="10" t="s">
        <v>519</v>
      </c>
      <c r="D271" s="6">
        <v>2019</v>
      </c>
      <c r="E271" s="6"/>
      <c r="F271" s="10"/>
      <c r="G271" s="6"/>
      <c r="H271" s="6"/>
      <c r="I271" s="6" t="s">
        <v>34</v>
      </c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 t="s">
        <v>34</v>
      </c>
      <c r="X271" s="7"/>
      <c r="Y271" s="7"/>
      <c r="Z271" s="7"/>
      <c r="AA271" s="7"/>
    </row>
    <row r="272" spans="1:27" ht="28" x14ac:dyDescent="0.15">
      <c r="A272" s="6">
        <v>270</v>
      </c>
      <c r="B272" s="10" t="s">
        <v>520</v>
      </c>
      <c r="C272" s="10"/>
      <c r="D272" s="6"/>
      <c r="E272" s="6"/>
      <c r="F272" s="10"/>
      <c r="G272" s="6"/>
      <c r="H272" s="6"/>
      <c r="I272" s="6" t="s">
        <v>34</v>
      </c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 t="s">
        <v>34</v>
      </c>
      <c r="X272" s="7"/>
      <c r="Y272" s="7"/>
      <c r="Z272" s="7"/>
      <c r="AA272" s="7"/>
    </row>
    <row r="273" spans="1:27" ht="28" x14ac:dyDescent="0.15">
      <c r="A273" s="6">
        <v>271</v>
      </c>
      <c r="B273" s="10" t="s">
        <v>520</v>
      </c>
      <c r="C273" s="10"/>
      <c r="D273" s="6"/>
      <c r="E273" s="6"/>
      <c r="F273" s="10"/>
      <c r="G273" s="6"/>
      <c r="H273" s="6"/>
      <c r="I273" s="6" t="s">
        <v>34</v>
      </c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 t="s">
        <v>34</v>
      </c>
      <c r="X273" s="7"/>
      <c r="Y273" s="7"/>
      <c r="Z273" s="7"/>
      <c r="AA273" s="7"/>
    </row>
    <row r="274" spans="1:27" ht="28" x14ac:dyDescent="0.15">
      <c r="A274" s="6">
        <v>272</v>
      </c>
      <c r="B274" s="10" t="s">
        <v>520</v>
      </c>
      <c r="C274" s="10"/>
      <c r="D274" s="6"/>
      <c r="E274" s="6"/>
      <c r="F274" s="10"/>
      <c r="G274" s="6"/>
      <c r="H274" s="6"/>
      <c r="I274" s="6" t="s">
        <v>34</v>
      </c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 t="s">
        <v>34</v>
      </c>
      <c r="X274" s="7"/>
      <c r="Y274" s="7"/>
      <c r="Z274" s="7"/>
      <c r="AA274" s="7"/>
    </row>
    <row r="275" spans="1:27" ht="28" x14ac:dyDescent="0.15">
      <c r="A275" s="6">
        <v>273</v>
      </c>
      <c r="B275" s="10" t="s">
        <v>520</v>
      </c>
      <c r="C275" s="10"/>
      <c r="D275" s="6"/>
      <c r="E275" s="6"/>
      <c r="F275" s="10"/>
      <c r="G275" s="6"/>
      <c r="H275" s="6"/>
      <c r="I275" s="6" t="s">
        <v>34</v>
      </c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 t="s">
        <v>34</v>
      </c>
      <c r="X275" s="7"/>
      <c r="Y275" s="7"/>
      <c r="Z275" s="7"/>
      <c r="AA275" s="7"/>
    </row>
    <row r="276" spans="1:27" ht="28" x14ac:dyDescent="0.15">
      <c r="A276" s="6">
        <v>274</v>
      </c>
      <c r="B276" s="10" t="s">
        <v>521</v>
      </c>
      <c r="C276" s="10" t="s">
        <v>33</v>
      </c>
      <c r="D276" s="6"/>
      <c r="E276" s="6"/>
      <c r="F276" s="10"/>
      <c r="G276" s="6"/>
      <c r="H276" s="6"/>
      <c r="I276" s="6" t="s">
        <v>34</v>
      </c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 t="s">
        <v>34</v>
      </c>
      <c r="X276" s="7"/>
      <c r="Y276" s="7"/>
      <c r="Z276" s="7"/>
      <c r="AA276" s="7"/>
    </row>
    <row r="277" spans="1:27" ht="14" x14ac:dyDescent="0.15">
      <c r="A277" s="6">
        <v>275</v>
      </c>
      <c r="B277" s="10" t="s">
        <v>522</v>
      </c>
      <c r="C277" s="10" t="s">
        <v>523</v>
      </c>
      <c r="D277" s="6">
        <v>2019</v>
      </c>
      <c r="E277" s="6"/>
      <c r="F277" s="10"/>
      <c r="G277" s="6"/>
      <c r="H277" s="6"/>
      <c r="I277" s="6" t="s">
        <v>34</v>
      </c>
      <c r="J277" s="6"/>
      <c r="K277" s="6"/>
      <c r="L277" s="6"/>
      <c r="M277" s="6"/>
      <c r="N277" s="6" t="s">
        <v>34</v>
      </c>
      <c r="O277" s="6" t="s">
        <v>34</v>
      </c>
      <c r="P277" s="6"/>
      <c r="Q277" s="6" t="s">
        <v>34</v>
      </c>
      <c r="R277" s="6"/>
      <c r="S277" s="6"/>
      <c r="T277" s="6"/>
      <c r="U277" s="6"/>
      <c r="V277" s="6" t="s">
        <v>34</v>
      </c>
      <c r="W277" s="6" t="s">
        <v>34</v>
      </c>
      <c r="X277" s="7"/>
      <c r="Y277" s="7"/>
      <c r="Z277" s="7"/>
      <c r="AA277" s="7"/>
    </row>
    <row r="278" spans="1:27" ht="14" x14ac:dyDescent="0.15">
      <c r="A278" s="6">
        <v>276</v>
      </c>
      <c r="B278" s="10" t="s">
        <v>522</v>
      </c>
      <c r="C278" s="10" t="s">
        <v>523</v>
      </c>
      <c r="D278" s="6">
        <v>2019</v>
      </c>
      <c r="E278" s="6"/>
      <c r="F278" s="10"/>
      <c r="G278" s="6"/>
      <c r="H278" s="6"/>
      <c r="I278" s="6" t="s">
        <v>34</v>
      </c>
      <c r="J278" s="6"/>
      <c r="K278" s="6"/>
      <c r="L278" s="6"/>
      <c r="M278" s="6"/>
      <c r="N278" s="6" t="s">
        <v>34</v>
      </c>
      <c r="O278" s="6" t="s">
        <v>34</v>
      </c>
      <c r="P278" s="6"/>
      <c r="Q278" s="6" t="s">
        <v>34</v>
      </c>
      <c r="R278" s="6"/>
      <c r="S278" s="6"/>
      <c r="T278" s="6"/>
      <c r="U278" s="6"/>
      <c r="V278" s="6" t="s">
        <v>34</v>
      </c>
      <c r="W278" s="6" t="s">
        <v>34</v>
      </c>
      <c r="X278" s="7"/>
      <c r="Y278" s="7"/>
      <c r="Z278" s="7"/>
      <c r="AA278" s="7"/>
    </row>
    <row r="279" spans="1:27" ht="14" x14ac:dyDescent="0.15">
      <c r="A279" s="6">
        <v>277</v>
      </c>
      <c r="B279" s="10" t="s">
        <v>524</v>
      </c>
      <c r="C279" s="10" t="s">
        <v>81</v>
      </c>
      <c r="D279" s="6"/>
      <c r="E279" s="6"/>
      <c r="F279" s="10"/>
      <c r="G279" s="6"/>
      <c r="H279" s="6"/>
      <c r="I279" s="6" t="s">
        <v>34</v>
      </c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 t="s">
        <v>34</v>
      </c>
      <c r="X279" s="7"/>
      <c r="Y279" s="7"/>
      <c r="Z279" s="7"/>
      <c r="AA279" s="7"/>
    </row>
    <row r="280" spans="1:27" ht="28" x14ac:dyDescent="0.15">
      <c r="A280" s="6">
        <v>278</v>
      </c>
      <c r="B280" s="10" t="s">
        <v>525</v>
      </c>
      <c r="C280" s="10" t="s">
        <v>98</v>
      </c>
      <c r="D280" s="6">
        <v>2019</v>
      </c>
      <c r="E280" s="6"/>
      <c r="F280" s="10"/>
      <c r="G280" s="6"/>
      <c r="H280" s="6"/>
      <c r="I280" s="6" t="s">
        <v>34</v>
      </c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 t="s">
        <v>34</v>
      </c>
      <c r="X280" s="7"/>
      <c r="Y280" s="7"/>
      <c r="Z280" s="7"/>
      <c r="AA280" s="7"/>
    </row>
    <row r="281" spans="1:27" ht="28" x14ac:dyDescent="0.15">
      <c r="A281" s="6">
        <v>279</v>
      </c>
      <c r="B281" s="10" t="s">
        <v>525</v>
      </c>
      <c r="C281" s="10" t="s">
        <v>98</v>
      </c>
      <c r="D281" s="6">
        <v>2019</v>
      </c>
      <c r="E281" s="6"/>
      <c r="F281" s="10"/>
      <c r="G281" s="6"/>
      <c r="H281" s="6"/>
      <c r="I281" s="6" t="s">
        <v>34</v>
      </c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 t="s">
        <v>34</v>
      </c>
      <c r="X281" s="7"/>
      <c r="Y281" s="7"/>
      <c r="Z281" s="7"/>
      <c r="AA281" s="7"/>
    </row>
    <row r="282" spans="1:27" ht="14" x14ac:dyDescent="0.15">
      <c r="A282" s="6">
        <v>280</v>
      </c>
      <c r="B282" s="10" t="s">
        <v>526</v>
      </c>
      <c r="C282" s="10" t="s">
        <v>527</v>
      </c>
      <c r="D282" s="6">
        <v>2019</v>
      </c>
      <c r="E282" s="6"/>
      <c r="F282" s="10"/>
      <c r="G282" s="6"/>
      <c r="H282" s="6"/>
      <c r="I282" s="6" t="s">
        <v>34</v>
      </c>
      <c r="J282" s="6"/>
      <c r="K282" s="6"/>
      <c r="L282" s="6"/>
      <c r="M282" s="6"/>
      <c r="N282" s="6" t="s">
        <v>34</v>
      </c>
      <c r="O282" s="6" t="s">
        <v>34</v>
      </c>
      <c r="P282" s="6"/>
      <c r="Q282" s="6" t="s">
        <v>34</v>
      </c>
      <c r="R282" s="6"/>
      <c r="S282" s="6"/>
      <c r="T282" s="6"/>
      <c r="U282" s="6"/>
      <c r="V282" s="6" t="s">
        <v>34</v>
      </c>
      <c r="W282" s="6" t="s">
        <v>34</v>
      </c>
      <c r="X282" s="7"/>
      <c r="Y282" s="7"/>
      <c r="Z282" s="7"/>
      <c r="AA282" s="7"/>
    </row>
    <row r="283" spans="1:27" ht="28" x14ac:dyDescent="0.15">
      <c r="A283" s="6">
        <v>281</v>
      </c>
      <c r="B283" s="10" t="s">
        <v>528</v>
      </c>
      <c r="C283" s="10" t="s">
        <v>529</v>
      </c>
      <c r="D283" s="6">
        <v>2019</v>
      </c>
      <c r="E283" s="6"/>
      <c r="F283" s="10"/>
      <c r="G283" s="6"/>
      <c r="H283" s="6"/>
      <c r="I283" s="6" t="s">
        <v>34</v>
      </c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 t="s">
        <v>34</v>
      </c>
      <c r="X283" s="7"/>
      <c r="Y283" s="7"/>
      <c r="Z283" s="7"/>
      <c r="AA283" s="7"/>
    </row>
    <row r="284" spans="1:27" ht="28" x14ac:dyDescent="0.15">
      <c r="A284" s="6">
        <v>282</v>
      </c>
      <c r="B284" s="10" t="s">
        <v>532</v>
      </c>
      <c r="C284" s="10" t="s">
        <v>42</v>
      </c>
      <c r="D284" s="6"/>
      <c r="E284" s="6"/>
      <c r="F284" s="10"/>
      <c r="G284" s="6"/>
      <c r="H284" s="6"/>
      <c r="I284" s="6" t="s">
        <v>34</v>
      </c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 t="s">
        <v>34</v>
      </c>
      <c r="X284" s="7"/>
      <c r="Y284" s="7"/>
      <c r="Z284" s="7"/>
      <c r="AA284" s="7"/>
    </row>
    <row r="285" spans="1:27" ht="28" x14ac:dyDescent="0.15">
      <c r="A285" s="6">
        <v>283</v>
      </c>
      <c r="B285" s="10" t="s">
        <v>533</v>
      </c>
      <c r="C285" s="10" t="s">
        <v>70</v>
      </c>
      <c r="D285" s="6"/>
      <c r="E285" s="6"/>
      <c r="F285" s="10"/>
      <c r="G285" s="6"/>
      <c r="H285" s="6"/>
      <c r="I285" s="6" t="s">
        <v>34</v>
      </c>
      <c r="J285" s="6"/>
      <c r="K285" s="6"/>
      <c r="L285" s="6"/>
      <c r="M285" s="6"/>
      <c r="N285" s="6" t="s">
        <v>34</v>
      </c>
      <c r="O285" s="6" t="s">
        <v>34</v>
      </c>
      <c r="P285" s="6"/>
      <c r="Q285" s="6" t="s">
        <v>34</v>
      </c>
      <c r="R285" s="6"/>
      <c r="S285" s="6"/>
      <c r="T285" s="6"/>
      <c r="U285" s="6"/>
      <c r="V285" s="6" t="s">
        <v>34</v>
      </c>
      <c r="W285" s="6" t="s">
        <v>34</v>
      </c>
      <c r="X285" s="7"/>
      <c r="Y285" s="7"/>
      <c r="Z285" s="7"/>
      <c r="AA285" s="7"/>
    </row>
    <row r="286" spans="1:27" ht="28" x14ac:dyDescent="0.15">
      <c r="A286" s="6">
        <v>284</v>
      </c>
      <c r="B286" s="10" t="s">
        <v>534</v>
      </c>
      <c r="C286" s="10" t="s">
        <v>42</v>
      </c>
      <c r="D286" s="6"/>
      <c r="E286" s="6"/>
      <c r="F286" s="10"/>
      <c r="G286" s="6"/>
      <c r="H286" s="6"/>
      <c r="I286" s="6" t="s">
        <v>34</v>
      </c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 t="s">
        <v>34</v>
      </c>
      <c r="X286" s="7"/>
      <c r="Y286" s="7"/>
      <c r="Z286" s="7"/>
      <c r="AA286" s="7"/>
    </row>
    <row r="287" spans="1:27" ht="14" x14ac:dyDescent="0.15">
      <c r="A287" s="6">
        <v>285</v>
      </c>
      <c r="B287" s="10" t="s">
        <v>535</v>
      </c>
      <c r="C287" s="10"/>
      <c r="D287" s="6"/>
      <c r="E287" s="6"/>
      <c r="F287" s="10"/>
      <c r="G287" s="6"/>
      <c r="H287" s="6"/>
      <c r="I287" s="6" t="s">
        <v>34</v>
      </c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 t="s">
        <v>34</v>
      </c>
      <c r="X287" s="7"/>
      <c r="Y287" s="7"/>
      <c r="Z287" s="7"/>
      <c r="AA287" s="7"/>
    </row>
    <row r="288" spans="1:27" ht="14" x14ac:dyDescent="0.15">
      <c r="A288" s="6">
        <v>286</v>
      </c>
      <c r="B288" s="10" t="s">
        <v>536</v>
      </c>
      <c r="C288" s="10"/>
      <c r="D288" s="6">
        <v>2019</v>
      </c>
      <c r="E288" s="6"/>
      <c r="F288" s="10"/>
      <c r="G288" s="6"/>
      <c r="H288" s="6"/>
      <c r="I288" s="6" t="s">
        <v>34</v>
      </c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 t="s">
        <v>34</v>
      </c>
      <c r="X288" s="7"/>
      <c r="Y288" s="7"/>
      <c r="Z288" s="7"/>
      <c r="AA288" s="7"/>
    </row>
    <row r="289" spans="1:27" ht="42" x14ac:dyDescent="0.15">
      <c r="A289" s="6">
        <v>287</v>
      </c>
      <c r="B289" s="10" t="s">
        <v>537</v>
      </c>
      <c r="C289" s="10"/>
      <c r="D289" s="6">
        <v>2018</v>
      </c>
      <c r="E289" s="6"/>
      <c r="F289" s="10"/>
      <c r="G289" s="6"/>
      <c r="H289" s="6"/>
      <c r="I289" s="6" t="s">
        <v>34</v>
      </c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 t="s">
        <v>34</v>
      </c>
      <c r="X289" s="7"/>
      <c r="Y289" s="7"/>
      <c r="Z289" s="7"/>
      <c r="AA289" s="7"/>
    </row>
    <row r="290" spans="1:27" ht="42" x14ac:dyDescent="0.15">
      <c r="A290" s="6">
        <v>288</v>
      </c>
      <c r="B290" s="10" t="s">
        <v>538</v>
      </c>
      <c r="C290" s="10" t="s">
        <v>539</v>
      </c>
      <c r="D290" s="6">
        <v>2016</v>
      </c>
      <c r="E290" s="6"/>
      <c r="F290" s="11" t="s">
        <v>540</v>
      </c>
      <c r="G290" s="6"/>
      <c r="H290" s="6"/>
      <c r="I290" s="6" t="s">
        <v>34</v>
      </c>
      <c r="J290" s="6" t="s">
        <v>34</v>
      </c>
      <c r="K290" s="6"/>
      <c r="L290" s="6"/>
      <c r="M290" s="6"/>
      <c r="N290" s="6" t="s">
        <v>34</v>
      </c>
      <c r="O290" s="6"/>
      <c r="P290" s="6"/>
      <c r="Q290" s="6"/>
      <c r="R290" s="6"/>
      <c r="S290" s="6"/>
      <c r="T290" s="6"/>
      <c r="U290" s="6"/>
      <c r="V290" s="6" t="s">
        <v>34</v>
      </c>
      <c r="W290" s="6" t="s">
        <v>34</v>
      </c>
      <c r="X290" s="7"/>
      <c r="Y290" s="7"/>
      <c r="Z290" s="7"/>
      <c r="AA290" s="7"/>
    </row>
    <row r="291" spans="1:27" ht="28" x14ac:dyDescent="0.15">
      <c r="A291" s="6">
        <v>289</v>
      </c>
      <c r="B291" s="10" t="s">
        <v>542</v>
      </c>
      <c r="C291" s="10" t="s">
        <v>543</v>
      </c>
      <c r="D291" s="6">
        <v>2014</v>
      </c>
      <c r="E291" s="6"/>
      <c r="F291" s="11" t="s">
        <v>544</v>
      </c>
      <c r="G291" s="6"/>
      <c r="H291" s="6"/>
      <c r="I291" s="6" t="s">
        <v>34</v>
      </c>
      <c r="J291" s="6" t="s">
        <v>34</v>
      </c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 t="s">
        <v>34</v>
      </c>
      <c r="X291" s="7"/>
      <c r="Y291" s="7"/>
      <c r="Z291" s="7"/>
      <c r="AA291" s="7"/>
    </row>
    <row r="292" spans="1:27" ht="14" x14ac:dyDescent="0.15">
      <c r="A292" s="6">
        <v>290</v>
      </c>
      <c r="B292" s="10" t="s">
        <v>547</v>
      </c>
      <c r="C292" s="10" t="s">
        <v>548</v>
      </c>
      <c r="D292" s="6">
        <v>2014</v>
      </c>
      <c r="E292" s="6"/>
      <c r="F292" s="11" t="s">
        <v>549</v>
      </c>
      <c r="G292" s="6"/>
      <c r="H292" s="6"/>
      <c r="I292" s="6" t="s">
        <v>34</v>
      </c>
      <c r="J292" s="6" t="s">
        <v>34</v>
      </c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 t="s">
        <v>34</v>
      </c>
      <c r="X292" s="7"/>
      <c r="Y292" s="7"/>
      <c r="Z292" s="7"/>
      <c r="AA292" s="7"/>
    </row>
    <row r="293" spans="1:27" ht="14" x14ac:dyDescent="0.15">
      <c r="A293" s="6">
        <v>291</v>
      </c>
      <c r="B293" s="10" t="s">
        <v>550</v>
      </c>
      <c r="C293" s="10" t="s">
        <v>551</v>
      </c>
      <c r="D293" s="6">
        <v>2016</v>
      </c>
      <c r="E293" s="6"/>
      <c r="F293" s="10"/>
      <c r="G293" s="6"/>
      <c r="H293" s="6" t="s">
        <v>34</v>
      </c>
      <c r="I293" s="6" t="s">
        <v>34</v>
      </c>
      <c r="J293" s="6" t="s">
        <v>34</v>
      </c>
      <c r="K293" s="6"/>
      <c r="L293" s="6"/>
      <c r="M293" s="6"/>
      <c r="N293" s="6"/>
      <c r="O293" s="6"/>
      <c r="P293" s="6"/>
      <c r="Q293" s="6"/>
      <c r="R293" s="6" t="s">
        <v>34</v>
      </c>
      <c r="S293" s="6"/>
      <c r="T293" s="6"/>
      <c r="U293" s="6"/>
      <c r="V293" s="6"/>
      <c r="W293" s="6" t="s">
        <v>34</v>
      </c>
      <c r="X293" s="7"/>
      <c r="Y293" s="7"/>
      <c r="Z293" s="7"/>
      <c r="AA293" s="7"/>
    </row>
    <row r="294" spans="1:27" ht="28" x14ac:dyDescent="0.15">
      <c r="A294" s="6">
        <v>292</v>
      </c>
      <c r="B294" s="10" t="s">
        <v>552</v>
      </c>
      <c r="C294" s="10" t="s">
        <v>553</v>
      </c>
      <c r="D294" s="6">
        <v>2017</v>
      </c>
      <c r="E294" s="6"/>
      <c r="F294" s="10"/>
      <c r="G294" s="6"/>
      <c r="H294" s="6"/>
      <c r="I294" s="6" t="s">
        <v>34</v>
      </c>
      <c r="J294" s="6" t="s">
        <v>34</v>
      </c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 t="s">
        <v>34</v>
      </c>
      <c r="X294" s="7"/>
      <c r="Y294" s="7"/>
      <c r="Z294" s="7"/>
      <c r="AA294" s="7"/>
    </row>
    <row r="295" spans="1:27" ht="42" x14ac:dyDescent="0.15">
      <c r="A295" s="6">
        <v>293</v>
      </c>
      <c r="B295" s="10" t="s">
        <v>554</v>
      </c>
      <c r="C295" s="10" t="s">
        <v>555</v>
      </c>
      <c r="D295" s="6">
        <v>2015</v>
      </c>
      <c r="E295" s="6"/>
      <c r="F295" s="11" t="s">
        <v>556</v>
      </c>
      <c r="G295" s="6"/>
      <c r="H295" s="6"/>
      <c r="I295" s="6" t="s">
        <v>34</v>
      </c>
      <c r="J295" s="6" t="s">
        <v>34</v>
      </c>
      <c r="K295" s="6"/>
      <c r="L295" s="6"/>
      <c r="M295" s="6"/>
      <c r="N295" s="6"/>
      <c r="O295" s="6"/>
      <c r="P295" s="6" t="s">
        <v>34</v>
      </c>
      <c r="Q295" s="6"/>
      <c r="R295" s="6"/>
      <c r="S295" s="6"/>
      <c r="T295" s="6"/>
      <c r="U295" s="6"/>
      <c r="V295" s="6"/>
      <c r="W295" s="6" t="s">
        <v>34</v>
      </c>
      <c r="X295" s="7"/>
      <c r="Y295" s="7"/>
      <c r="Z295" s="7"/>
      <c r="AA295" s="7"/>
    </row>
    <row r="296" spans="1:27" ht="42" x14ac:dyDescent="0.15">
      <c r="A296" s="6">
        <v>294</v>
      </c>
      <c r="B296" s="10" t="s">
        <v>557</v>
      </c>
      <c r="C296" s="10" t="s">
        <v>383</v>
      </c>
      <c r="D296" s="6">
        <v>2017</v>
      </c>
      <c r="E296" s="6"/>
      <c r="F296" s="10"/>
      <c r="G296" s="6"/>
      <c r="H296" s="6"/>
      <c r="I296" s="6" t="s">
        <v>34</v>
      </c>
      <c r="J296" s="6" t="s">
        <v>34</v>
      </c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 t="s">
        <v>34</v>
      </c>
      <c r="X296" s="7"/>
      <c r="Y296" s="7"/>
      <c r="Z296" s="7"/>
      <c r="AA296" s="7"/>
    </row>
    <row r="297" spans="1:27" ht="42" x14ac:dyDescent="0.15">
      <c r="A297" s="6">
        <v>295</v>
      </c>
      <c r="B297" s="10" t="s">
        <v>558</v>
      </c>
      <c r="C297" s="10" t="s">
        <v>559</v>
      </c>
      <c r="D297" s="6">
        <v>2014</v>
      </c>
      <c r="E297" s="6"/>
      <c r="F297" s="11" t="s">
        <v>560</v>
      </c>
      <c r="G297" s="6"/>
      <c r="H297" s="6"/>
      <c r="I297" s="6" t="s">
        <v>34</v>
      </c>
      <c r="J297" s="6" t="s">
        <v>34</v>
      </c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 t="s">
        <v>34</v>
      </c>
      <c r="X297" s="7"/>
      <c r="Y297" s="7"/>
      <c r="Z297" s="7"/>
      <c r="AA297" s="7"/>
    </row>
    <row r="298" spans="1:27" ht="28" x14ac:dyDescent="0.15">
      <c r="A298" s="6">
        <v>296</v>
      </c>
      <c r="B298" s="10" t="s">
        <v>561</v>
      </c>
      <c r="C298" s="10" t="s">
        <v>562</v>
      </c>
      <c r="D298" s="6">
        <v>2014</v>
      </c>
      <c r="E298" s="6"/>
      <c r="F298" s="11" t="s">
        <v>563</v>
      </c>
      <c r="G298" s="6"/>
      <c r="H298" s="6"/>
      <c r="I298" s="6" t="s">
        <v>34</v>
      </c>
      <c r="J298" s="6" t="s">
        <v>34</v>
      </c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 t="s">
        <v>34</v>
      </c>
      <c r="W298" s="6" t="s">
        <v>34</v>
      </c>
      <c r="X298" s="7"/>
      <c r="Y298" s="7"/>
      <c r="Z298" s="7"/>
      <c r="AA298" s="7"/>
    </row>
    <row r="299" spans="1:27" ht="28" x14ac:dyDescent="0.15">
      <c r="A299" s="6">
        <v>297</v>
      </c>
      <c r="B299" s="10" t="s">
        <v>564</v>
      </c>
      <c r="C299" s="10" t="s">
        <v>152</v>
      </c>
      <c r="D299" s="6">
        <v>2017</v>
      </c>
      <c r="E299" s="6"/>
      <c r="F299" s="10"/>
      <c r="G299" s="6"/>
      <c r="H299" s="6"/>
      <c r="I299" s="6" t="s">
        <v>34</v>
      </c>
      <c r="J299" s="6" t="s">
        <v>34</v>
      </c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 t="s">
        <v>34</v>
      </c>
      <c r="X299" s="7"/>
      <c r="Y299" s="7"/>
      <c r="Z299" s="7"/>
      <c r="AA299" s="7"/>
    </row>
    <row r="300" spans="1:27" ht="56" x14ac:dyDescent="0.15">
      <c r="A300" s="6">
        <v>298</v>
      </c>
      <c r="B300" s="10" t="s">
        <v>565</v>
      </c>
      <c r="C300" s="10"/>
      <c r="D300" s="6">
        <v>2017</v>
      </c>
      <c r="E300" s="6"/>
      <c r="F300" s="10"/>
      <c r="G300" s="6" t="s">
        <v>34</v>
      </c>
      <c r="H300" s="6"/>
      <c r="I300" s="6" t="s">
        <v>34</v>
      </c>
      <c r="J300" s="6" t="s">
        <v>34</v>
      </c>
      <c r="K300" s="6"/>
      <c r="L300" s="6"/>
      <c r="M300" s="6"/>
      <c r="N300" s="6" t="s">
        <v>34</v>
      </c>
      <c r="O300" s="6" t="s">
        <v>34</v>
      </c>
      <c r="P300" s="6" t="s">
        <v>34</v>
      </c>
      <c r="Q300" s="6" t="s">
        <v>34</v>
      </c>
      <c r="R300" s="6"/>
      <c r="S300" s="6"/>
      <c r="T300" s="6"/>
      <c r="U300" s="6"/>
      <c r="V300" s="6" t="s">
        <v>34</v>
      </c>
      <c r="W300" s="6" t="s">
        <v>34</v>
      </c>
      <c r="X300" s="7"/>
      <c r="Y300" s="7"/>
      <c r="Z300" s="7"/>
      <c r="AA300" s="7"/>
    </row>
    <row r="301" spans="1:27" ht="56" x14ac:dyDescent="0.15">
      <c r="A301" s="6">
        <v>299</v>
      </c>
      <c r="B301" s="10" t="s">
        <v>566</v>
      </c>
      <c r="C301" s="10"/>
      <c r="D301" s="6">
        <v>2017</v>
      </c>
      <c r="E301" s="6"/>
      <c r="F301" s="10"/>
      <c r="G301" s="6"/>
      <c r="H301" s="6"/>
      <c r="I301" s="6" t="s">
        <v>34</v>
      </c>
      <c r="J301" s="6" t="s">
        <v>34</v>
      </c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 t="s">
        <v>34</v>
      </c>
      <c r="X301" s="7"/>
      <c r="Y301" s="7"/>
      <c r="Z301" s="7"/>
      <c r="AA301" s="7"/>
    </row>
    <row r="302" spans="1:27" ht="28" x14ac:dyDescent="0.15">
      <c r="A302" s="6">
        <v>300</v>
      </c>
      <c r="B302" s="10" t="s">
        <v>569</v>
      </c>
      <c r="C302" s="10" t="s">
        <v>132</v>
      </c>
      <c r="D302" s="6">
        <v>2014</v>
      </c>
      <c r="E302" s="6"/>
      <c r="F302" s="11" t="s">
        <v>570</v>
      </c>
      <c r="G302" s="6"/>
      <c r="H302" s="6"/>
      <c r="I302" s="6" t="s">
        <v>34</v>
      </c>
      <c r="J302" s="6" t="s">
        <v>34</v>
      </c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 t="s">
        <v>34</v>
      </c>
      <c r="X302" s="7"/>
      <c r="Y302" s="7"/>
      <c r="Z302" s="7"/>
      <c r="AA302" s="7"/>
    </row>
    <row r="303" spans="1:27" ht="42" x14ac:dyDescent="0.15">
      <c r="A303" s="6">
        <v>301</v>
      </c>
      <c r="B303" s="10" t="s">
        <v>571</v>
      </c>
      <c r="C303" s="10" t="s">
        <v>572</v>
      </c>
      <c r="D303" s="6">
        <v>2017</v>
      </c>
      <c r="E303" s="6"/>
      <c r="F303" s="11" t="s">
        <v>573</v>
      </c>
      <c r="G303" s="6"/>
      <c r="H303" s="6" t="s">
        <v>34</v>
      </c>
      <c r="I303" s="6" t="s">
        <v>34</v>
      </c>
      <c r="J303" s="6" t="s">
        <v>34</v>
      </c>
      <c r="K303" s="6"/>
      <c r="L303" s="6"/>
      <c r="M303" s="6"/>
      <c r="N303" s="6"/>
      <c r="O303" s="6"/>
      <c r="P303" s="6" t="s">
        <v>34</v>
      </c>
      <c r="Q303" s="6"/>
      <c r="R303" s="6"/>
      <c r="S303" s="6"/>
      <c r="T303" s="6"/>
      <c r="U303" s="6" t="s">
        <v>34</v>
      </c>
      <c r="V303" s="6" t="s">
        <v>34</v>
      </c>
      <c r="W303" s="6" t="s">
        <v>34</v>
      </c>
      <c r="X303" s="7"/>
      <c r="Y303" s="7"/>
      <c r="Z303" s="7"/>
      <c r="AA303" s="7"/>
    </row>
    <row r="304" spans="1:27" ht="28" x14ac:dyDescent="0.15">
      <c r="A304" s="6">
        <v>302</v>
      </c>
      <c r="B304" s="10" t="s">
        <v>576</v>
      </c>
      <c r="C304" s="10" t="s">
        <v>511</v>
      </c>
      <c r="D304" s="6">
        <v>2016</v>
      </c>
      <c r="E304" s="6"/>
      <c r="F304" s="11" t="s">
        <v>577</v>
      </c>
      <c r="G304" s="6"/>
      <c r="H304" s="6"/>
      <c r="I304" s="6" t="s">
        <v>34</v>
      </c>
      <c r="J304" s="6" t="s">
        <v>34</v>
      </c>
      <c r="K304" s="6"/>
      <c r="L304" s="6"/>
      <c r="M304" s="6"/>
      <c r="N304" s="6"/>
      <c r="O304" s="6"/>
      <c r="P304" s="6" t="s">
        <v>34</v>
      </c>
      <c r="Q304" s="6"/>
      <c r="R304" s="6"/>
      <c r="S304" s="6"/>
      <c r="T304" s="6"/>
      <c r="U304" s="6"/>
      <c r="V304" s="6" t="s">
        <v>34</v>
      </c>
      <c r="W304" s="6" t="s">
        <v>34</v>
      </c>
      <c r="X304" s="7"/>
      <c r="Y304" s="7"/>
      <c r="Z304" s="7"/>
      <c r="AA304" s="7"/>
    </row>
    <row r="305" spans="1:27" ht="28" x14ac:dyDescent="0.15">
      <c r="A305" s="6">
        <v>303</v>
      </c>
      <c r="B305" s="10" t="s">
        <v>578</v>
      </c>
      <c r="C305" s="10" t="s">
        <v>579</v>
      </c>
      <c r="D305" s="6">
        <v>2014</v>
      </c>
      <c r="E305" s="6"/>
      <c r="F305" s="11" t="s">
        <v>580</v>
      </c>
      <c r="G305" s="6" t="s">
        <v>34</v>
      </c>
      <c r="H305" s="6"/>
      <c r="I305" s="6" t="s">
        <v>34</v>
      </c>
      <c r="J305" s="6" t="s">
        <v>34</v>
      </c>
      <c r="K305" s="6"/>
      <c r="L305" s="6"/>
      <c r="M305" s="6"/>
      <c r="N305" s="6" t="s">
        <v>34</v>
      </c>
      <c r="O305" s="6"/>
      <c r="P305" s="6"/>
      <c r="Q305" s="6"/>
      <c r="R305" s="6"/>
      <c r="S305" s="6"/>
      <c r="T305" s="6"/>
      <c r="U305" s="6"/>
      <c r="V305" s="6"/>
      <c r="W305" s="6" t="s">
        <v>34</v>
      </c>
      <c r="X305" s="7"/>
      <c r="Y305" s="7"/>
      <c r="Z305" s="7"/>
      <c r="AA305" s="7"/>
    </row>
    <row r="306" spans="1:27" ht="42" x14ac:dyDescent="0.15">
      <c r="A306" s="6">
        <v>304</v>
      </c>
      <c r="B306" s="10" t="s">
        <v>581</v>
      </c>
      <c r="C306" s="10" t="s">
        <v>383</v>
      </c>
      <c r="D306" s="6">
        <v>2017</v>
      </c>
      <c r="E306" s="6"/>
      <c r="F306" s="10"/>
      <c r="G306" s="6"/>
      <c r="H306" s="6"/>
      <c r="I306" s="6" t="s">
        <v>34</v>
      </c>
      <c r="J306" s="6" t="s">
        <v>34</v>
      </c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 t="s">
        <v>34</v>
      </c>
      <c r="X306" s="7"/>
      <c r="Y306" s="7"/>
      <c r="Z306" s="7"/>
      <c r="AA306" s="7"/>
    </row>
    <row r="307" spans="1:27" ht="42" x14ac:dyDescent="0.15">
      <c r="A307" s="6">
        <v>305</v>
      </c>
      <c r="B307" s="10" t="s">
        <v>582</v>
      </c>
      <c r="C307" s="10" t="s">
        <v>383</v>
      </c>
      <c r="D307" s="6">
        <v>2017</v>
      </c>
      <c r="E307" s="6"/>
      <c r="F307" s="10"/>
      <c r="G307" s="6"/>
      <c r="H307" s="6"/>
      <c r="I307" s="6" t="s">
        <v>34</v>
      </c>
      <c r="J307" s="6" t="s">
        <v>34</v>
      </c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 t="s">
        <v>34</v>
      </c>
      <c r="X307" s="7"/>
      <c r="Y307" s="7"/>
      <c r="Z307" s="7"/>
      <c r="AA307" s="7"/>
    </row>
    <row r="308" spans="1:27" ht="42" x14ac:dyDescent="0.15">
      <c r="A308" s="6">
        <v>306</v>
      </c>
      <c r="B308" s="10" t="s">
        <v>583</v>
      </c>
      <c r="C308" s="10" t="s">
        <v>584</v>
      </c>
      <c r="D308" s="6">
        <v>2017</v>
      </c>
      <c r="E308" s="6"/>
      <c r="F308" s="10"/>
      <c r="G308" s="6"/>
      <c r="H308" s="6"/>
      <c r="I308" s="6" t="s">
        <v>34</v>
      </c>
      <c r="J308" s="6" t="s">
        <v>34</v>
      </c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 t="s">
        <v>34</v>
      </c>
      <c r="X308" s="7"/>
      <c r="Y308" s="7"/>
      <c r="Z308" s="7"/>
      <c r="AA308" s="7"/>
    </row>
    <row r="309" spans="1:27" ht="42" x14ac:dyDescent="0.15">
      <c r="A309" s="6">
        <v>307</v>
      </c>
      <c r="B309" s="10" t="s">
        <v>583</v>
      </c>
      <c r="C309" s="10" t="s">
        <v>584</v>
      </c>
      <c r="D309" s="6">
        <v>2017</v>
      </c>
      <c r="E309" s="6"/>
      <c r="F309" s="10"/>
      <c r="G309" s="6"/>
      <c r="H309" s="6"/>
      <c r="I309" s="6" t="s">
        <v>34</v>
      </c>
      <c r="J309" s="6" t="s">
        <v>34</v>
      </c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 t="s">
        <v>34</v>
      </c>
      <c r="X309" s="7"/>
      <c r="Y309" s="7"/>
      <c r="Z309" s="7"/>
      <c r="AA309" s="7"/>
    </row>
    <row r="310" spans="1:27" ht="28" x14ac:dyDescent="0.15">
      <c r="A310" s="6">
        <v>308</v>
      </c>
      <c r="B310" s="10" t="s">
        <v>586</v>
      </c>
      <c r="C310" s="10" t="s">
        <v>587</v>
      </c>
      <c r="D310" s="6">
        <v>2014</v>
      </c>
      <c r="E310" s="6"/>
      <c r="F310" s="11" t="s">
        <v>589</v>
      </c>
      <c r="G310" s="6"/>
      <c r="H310" s="6"/>
      <c r="I310" s="6" t="s">
        <v>34</v>
      </c>
      <c r="J310" s="6" t="s">
        <v>34</v>
      </c>
      <c r="K310" s="6"/>
      <c r="L310" s="6"/>
      <c r="M310" s="6"/>
      <c r="N310" s="6"/>
      <c r="O310" s="6" t="s">
        <v>34</v>
      </c>
      <c r="P310" s="6"/>
      <c r="Q310" s="6"/>
      <c r="R310" s="6"/>
      <c r="S310" s="6"/>
      <c r="T310" s="6"/>
      <c r="U310" s="6"/>
      <c r="V310" s="6"/>
      <c r="W310" s="6" t="s">
        <v>34</v>
      </c>
      <c r="X310" s="7"/>
      <c r="Y310" s="7"/>
      <c r="Z310" s="7"/>
      <c r="AA310" s="7"/>
    </row>
    <row r="311" spans="1:27" ht="14" x14ac:dyDescent="0.15">
      <c r="A311" s="6">
        <v>309</v>
      </c>
      <c r="B311" s="10" t="s">
        <v>590</v>
      </c>
      <c r="C311" s="10"/>
      <c r="D311" s="6">
        <v>2019</v>
      </c>
      <c r="E311" s="6"/>
      <c r="F311" s="10"/>
      <c r="G311" s="6"/>
      <c r="H311" s="6"/>
      <c r="I311" s="6" t="s">
        <v>34</v>
      </c>
      <c r="J311" s="6"/>
      <c r="K311" s="6"/>
      <c r="L311" s="6" t="s">
        <v>34</v>
      </c>
      <c r="M311" s="6"/>
      <c r="N311" s="6"/>
      <c r="O311" s="6"/>
      <c r="P311" s="6"/>
      <c r="Q311" s="6"/>
      <c r="R311" s="6"/>
      <c r="S311" s="6"/>
      <c r="T311" s="6" t="s">
        <v>34</v>
      </c>
      <c r="U311" s="6"/>
      <c r="V311" s="6"/>
      <c r="W311" s="6" t="s">
        <v>34</v>
      </c>
      <c r="X311" s="7"/>
      <c r="Y311" s="7"/>
      <c r="Z311" s="7"/>
      <c r="AA311" s="7"/>
    </row>
    <row r="312" spans="1:27" ht="28" x14ac:dyDescent="0.15">
      <c r="A312" s="6">
        <v>310</v>
      </c>
      <c r="B312" s="10" t="s">
        <v>591</v>
      </c>
      <c r="C312" s="10" t="s">
        <v>592</v>
      </c>
      <c r="D312" s="6">
        <v>2014</v>
      </c>
      <c r="E312" s="6"/>
      <c r="F312" s="11" t="s">
        <v>593</v>
      </c>
      <c r="G312" s="6"/>
      <c r="H312" s="6"/>
      <c r="I312" s="6" t="s">
        <v>34</v>
      </c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 t="s">
        <v>34</v>
      </c>
      <c r="X312" s="7"/>
      <c r="Y312" s="7"/>
      <c r="Z312" s="7"/>
      <c r="AA312" s="7"/>
    </row>
    <row r="313" spans="1:27" ht="28" x14ac:dyDescent="0.15">
      <c r="A313" s="6">
        <v>311</v>
      </c>
      <c r="B313" s="10" t="s">
        <v>591</v>
      </c>
      <c r="C313" s="10" t="s">
        <v>592</v>
      </c>
      <c r="D313" s="6">
        <v>2014</v>
      </c>
      <c r="E313" s="6"/>
      <c r="F313" s="11" t="s">
        <v>593</v>
      </c>
      <c r="G313" s="6"/>
      <c r="H313" s="6"/>
      <c r="I313" s="6" t="s">
        <v>34</v>
      </c>
      <c r="J313" s="6" t="s">
        <v>34</v>
      </c>
      <c r="K313" s="6"/>
      <c r="L313" s="6"/>
      <c r="M313" s="6"/>
      <c r="N313" s="6"/>
      <c r="O313" s="6"/>
      <c r="P313" s="6" t="s">
        <v>34</v>
      </c>
      <c r="Q313" s="6"/>
      <c r="R313" s="6"/>
      <c r="S313" s="6"/>
      <c r="T313" s="6"/>
      <c r="U313" s="6"/>
      <c r="V313" s="6"/>
      <c r="W313" s="6" t="s">
        <v>34</v>
      </c>
      <c r="X313" s="7"/>
      <c r="Y313" s="7"/>
      <c r="Z313" s="7"/>
      <c r="AA313" s="7"/>
    </row>
    <row r="314" spans="1:27" ht="14" x14ac:dyDescent="0.15">
      <c r="A314" s="6">
        <v>312</v>
      </c>
      <c r="B314" s="10" t="s">
        <v>594</v>
      </c>
      <c r="C314" s="10"/>
      <c r="D314" s="6">
        <v>2019</v>
      </c>
      <c r="E314" s="6"/>
      <c r="F314" s="10"/>
      <c r="G314" s="6"/>
      <c r="H314" s="6"/>
      <c r="I314" s="6" t="s">
        <v>34</v>
      </c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 t="s">
        <v>34</v>
      </c>
      <c r="X314" s="7"/>
      <c r="Y314" s="7"/>
      <c r="Z314" s="7"/>
      <c r="AA314" s="7"/>
    </row>
    <row r="315" spans="1:27" ht="14" x14ac:dyDescent="0.15">
      <c r="A315" s="6">
        <v>313</v>
      </c>
      <c r="B315" s="10" t="s">
        <v>595</v>
      </c>
      <c r="C315" s="10" t="s">
        <v>118</v>
      </c>
      <c r="D315" s="6"/>
      <c r="E315" s="6"/>
      <c r="F315" s="10"/>
      <c r="G315" s="6"/>
      <c r="H315" s="6"/>
      <c r="I315" s="6" t="s">
        <v>34</v>
      </c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 t="s">
        <v>34</v>
      </c>
      <c r="X315" s="7"/>
      <c r="Y315" s="7"/>
      <c r="Z315" s="7"/>
      <c r="AA315" s="7"/>
    </row>
    <row r="316" spans="1:27" ht="28" x14ac:dyDescent="0.15">
      <c r="A316" s="6">
        <v>314</v>
      </c>
      <c r="B316" s="10" t="s">
        <v>596</v>
      </c>
      <c r="C316" s="10"/>
      <c r="D316" s="6">
        <v>2018</v>
      </c>
      <c r="E316" s="6"/>
      <c r="F316" s="10"/>
      <c r="G316" s="6"/>
      <c r="H316" s="6"/>
      <c r="I316" s="6" t="s">
        <v>34</v>
      </c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 t="s">
        <v>34</v>
      </c>
      <c r="X316" s="7"/>
      <c r="Y316" s="7"/>
      <c r="Z316" s="7"/>
      <c r="AA316" s="7"/>
    </row>
    <row r="317" spans="1:27" ht="28" x14ac:dyDescent="0.15">
      <c r="A317" s="6">
        <v>315</v>
      </c>
      <c r="B317" s="10" t="s">
        <v>597</v>
      </c>
      <c r="C317" s="10" t="s">
        <v>274</v>
      </c>
      <c r="D317" s="6">
        <v>2014</v>
      </c>
      <c r="E317" s="6"/>
      <c r="F317" s="11" t="s">
        <v>598</v>
      </c>
      <c r="G317" s="6"/>
      <c r="H317" s="6"/>
      <c r="I317" s="6" t="s">
        <v>34</v>
      </c>
      <c r="J317" s="6" t="s">
        <v>34</v>
      </c>
      <c r="K317" s="6"/>
      <c r="L317" s="6"/>
      <c r="M317" s="6"/>
      <c r="N317" s="6" t="s">
        <v>34</v>
      </c>
      <c r="O317" s="6"/>
      <c r="P317" s="6"/>
      <c r="Q317" s="6"/>
      <c r="R317" s="6"/>
      <c r="S317" s="6"/>
      <c r="T317" s="6"/>
      <c r="U317" s="6"/>
      <c r="V317" s="6"/>
      <c r="W317" s="6" t="s">
        <v>34</v>
      </c>
      <c r="X317" s="7"/>
      <c r="Y317" s="7"/>
      <c r="Z317" s="7"/>
      <c r="AA317" s="7"/>
    </row>
    <row r="318" spans="1:27" ht="42" x14ac:dyDescent="0.15">
      <c r="A318" s="6">
        <v>316</v>
      </c>
      <c r="B318" s="10" t="s">
        <v>599</v>
      </c>
      <c r="C318" s="10" t="s">
        <v>600</v>
      </c>
      <c r="D318" s="6">
        <v>2019</v>
      </c>
      <c r="E318" s="6"/>
      <c r="F318" s="10"/>
      <c r="G318" s="6"/>
      <c r="H318" s="6" t="s">
        <v>34</v>
      </c>
      <c r="I318" s="6" t="s">
        <v>34</v>
      </c>
      <c r="J318" s="6"/>
      <c r="K318" s="6"/>
      <c r="L318" s="6"/>
      <c r="M318" s="6"/>
      <c r="N318" s="6"/>
      <c r="O318" s="6"/>
      <c r="P318" s="6"/>
      <c r="Q318" s="6"/>
      <c r="R318" s="6" t="s">
        <v>34</v>
      </c>
      <c r="S318" s="6"/>
      <c r="T318" s="6"/>
      <c r="U318" s="6"/>
      <c r="V318" s="6"/>
      <c r="W318" s="6" t="s">
        <v>34</v>
      </c>
      <c r="X318" s="7"/>
      <c r="Y318" s="7"/>
      <c r="Z318" s="7"/>
      <c r="AA318" s="7"/>
    </row>
    <row r="319" spans="1:27" ht="42" x14ac:dyDescent="0.15">
      <c r="A319" s="6">
        <v>317</v>
      </c>
      <c r="B319" s="10" t="s">
        <v>599</v>
      </c>
      <c r="C319" s="10" t="s">
        <v>601</v>
      </c>
      <c r="D319" s="6">
        <v>2019</v>
      </c>
      <c r="E319" s="6"/>
      <c r="F319" s="10"/>
      <c r="G319" s="6"/>
      <c r="H319" s="6"/>
      <c r="I319" s="6" t="s">
        <v>34</v>
      </c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 t="s">
        <v>34</v>
      </c>
      <c r="X319" s="7"/>
      <c r="Y319" s="7"/>
      <c r="Z319" s="7"/>
      <c r="AA319" s="7"/>
    </row>
    <row r="320" spans="1:27" ht="42" x14ac:dyDescent="0.15">
      <c r="A320" s="6">
        <v>318</v>
      </c>
      <c r="B320" s="10" t="s">
        <v>599</v>
      </c>
      <c r="C320" s="10" t="s">
        <v>602</v>
      </c>
      <c r="D320" s="6">
        <v>2019</v>
      </c>
      <c r="E320" s="6"/>
      <c r="F320" s="10"/>
      <c r="G320" s="6"/>
      <c r="H320" s="6"/>
      <c r="I320" s="6" t="s">
        <v>34</v>
      </c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 t="s">
        <v>34</v>
      </c>
      <c r="X320" s="7"/>
      <c r="Y320" s="7"/>
      <c r="Z320" s="7"/>
      <c r="AA320" s="7"/>
    </row>
    <row r="321" spans="1:27" ht="42" x14ac:dyDescent="0.15">
      <c r="A321" s="6">
        <v>319</v>
      </c>
      <c r="B321" s="10" t="s">
        <v>599</v>
      </c>
      <c r="C321" s="10" t="s">
        <v>603</v>
      </c>
      <c r="D321" s="6">
        <v>2019</v>
      </c>
      <c r="E321" s="6"/>
      <c r="F321" s="10"/>
      <c r="G321" s="6"/>
      <c r="H321" s="6" t="s">
        <v>34</v>
      </c>
      <c r="I321" s="6" t="s">
        <v>34</v>
      </c>
      <c r="J321" s="6"/>
      <c r="K321" s="6"/>
      <c r="L321" s="6"/>
      <c r="M321" s="6"/>
      <c r="N321" s="6"/>
      <c r="O321" s="6"/>
      <c r="P321" s="6"/>
      <c r="Q321" s="6"/>
      <c r="R321" s="6" t="s">
        <v>34</v>
      </c>
      <c r="S321" s="6"/>
      <c r="T321" s="6"/>
      <c r="U321" s="6"/>
      <c r="V321" s="6"/>
      <c r="W321" s="6" t="s">
        <v>34</v>
      </c>
      <c r="X321" s="7"/>
      <c r="Y321" s="7"/>
      <c r="Z321" s="7"/>
      <c r="AA321" s="7"/>
    </row>
    <row r="322" spans="1:27" ht="42" x14ac:dyDescent="0.15">
      <c r="A322" s="6">
        <v>320</v>
      </c>
      <c r="B322" s="10" t="s">
        <v>599</v>
      </c>
      <c r="C322" s="10" t="s">
        <v>604</v>
      </c>
      <c r="D322" s="6">
        <v>2019</v>
      </c>
      <c r="E322" s="6"/>
      <c r="F322" s="10"/>
      <c r="G322" s="6"/>
      <c r="H322" s="6" t="s">
        <v>34</v>
      </c>
      <c r="I322" s="6" t="s">
        <v>34</v>
      </c>
      <c r="J322" s="6"/>
      <c r="K322" s="6"/>
      <c r="L322" s="6"/>
      <c r="M322" s="6"/>
      <c r="N322" s="6"/>
      <c r="O322" s="6"/>
      <c r="P322" s="6"/>
      <c r="Q322" s="6"/>
      <c r="R322" s="6" t="s">
        <v>34</v>
      </c>
      <c r="S322" s="6"/>
      <c r="T322" s="6"/>
      <c r="U322" s="6"/>
      <c r="V322" s="6"/>
      <c r="W322" s="6" t="s">
        <v>34</v>
      </c>
      <c r="X322" s="7"/>
      <c r="Y322" s="7"/>
      <c r="Z322" s="7"/>
      <c r="AA322" s="7"/>
    </row>
    <row r="323" spans="1:27" ht="42" x14ac:dyDescent="0.15">
      <c r="A323" s="6">
        <v>321</v>
      </c>
      <c r="B323" s="10" t="s">
        <v>599</v>
      </c>
      <c r="C323" s="10" t="s">
        <v>601</v>
      </c>
      <c r="D323" s="6">
        <v>2019</v>
      </c>
      <c r="E323" s="6"/>
      <c r="F323" s="10"/>
      <c r="G323" s="6"/>
      <c r="H323" s="6"/>
      <c r="I323" s="6" t="s">
        <v>34</v>
      </c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 t="s">
        <v>34</v>
      </c>
      <c r="X323" s="7"/>
      <c r="Y323" s="7"/>
      <c r="Z323" s="7"/>
      <c r="AA323" s="7"/>
    </row>
    <row r="324" spans="1:27" ht="28" x14ac:dyDescent="0.15">
      <c r="A324" s="6">
        <v>322</v>
      </c>
      <c r="B324" s="10" t="s">
        <v>605</v>
      </c>
      <c r="C324" s="10" t="s">
        <v>602</v>
      </c>
      <c r="D324" s="6">
        <v>2019</v>
      </c>
      <c r="E324" s="6"/>
      <c r="F324" s="10"/>
      <c r="G324" s="6"/>
      <c r="H324" s="6" t="s">
        <v>34</v>
      </c>
      <c r="I324" s="6" t="s">
        <v>34</v>
      </c>
      <c r="J324" s="6"/>
      <c r="K324" s="6"/>
      <c r="L324" s="6"/>
      <c r="M324" s="6"/>
      <c r="N324" s="6"/>
      <c r="O324" s="6"/>
      <c r="P324" s="6"/>
      <c r="Q324" s="6"/>
      <c r="R324" s="6" t="s">
        <v>34</v>
      </c>
      <c r="S324" s="6"/>
      <c r="T324" s="6"/>
      <c r="U324" s="6"/>
      <c r="V324" s="6"/>
      <c r="W324" s="6" t="s">
        <v>34</v>
      </c>
      <c r="X324" s="7"/>
      <c r="Y324" s="7"/>
      <c r="Z324" s="7"/>
      <c r="AA324" s="7"/>
    </row>
    <row r="325" spans="1:27" ht="28" x14ac:dyDescent="0.15">
      <c r="A325" s="6">
        <v>323</v>
      </c>
      <c r="B325" s="10" t="s">
        <v>606</v>
      </c>
      <c r="C325" s="10" t="s">
        <v>607</v>
      </c>
      <c r="D325" s="6">
        <v>2018</v>
      </c>
      <c r="E325" s="6"/>
      <c r="F325" s="10"/>
      <c r="G325" s="6"/>
      <c r="H325" s="6"/>
      <c r="I325" s="6" t="s">
        <v>34</v>
      </c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 t="s">
        <v>34</v>
      </c>
      <c r="X325" s="7"/>
      <c r="Y325" s="7"/>
      <c r="Z325" s="7"/>
      <c r="AA325" s="7"/>
    </row>
    <row r="326" spans="1:27" ht="28" x14ac:dyDescent="0.15">
      <c r="A326" s="6">
        <v>324</v>
      </c>
      <c r="B326" s="10" t="s">
        <v>608</v>
      </c>
      <c r="C326" s="10"/>
      <c r="D326" s="6">
        <v>2019</v>
      </c>
      <c r="E326" s="6"/>
      <c r="F326" s="10"/>
      <c r="G326" s="6"/>
      <c r="H326" s="6"/>
      <c r="I326" s="6" t="s">
        <v>34</v>
      </c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 t="s">
        <v>34</v>
      </c>
      <c r="X326" s="7"/>
      <c r="Y326" s="7"/>
      <c r="Z326" s="7"/>
      <c r="AA326" s="7"/>
    </row>
    <row r="327" spans="1:27" ht="42" x14ac:dyDescent="0.15">
      <c r="A327" s="6">
        <v>325</v>
      </c>
      <c r="B327" s="10" t="s">
        <v>610</v>
      </c>
      <c r="C327" s="10" t="s">
        <v>612</v>
      </c>
      <c r="D327" s="6">
        <v>2019</v>
      </c>
      <c r="E327" s="6"/>
      <c r="F327" s="10"/>
      <c r="G327" s="6"/>
      <c r="H327" s="6"/>
      <c r="I327" s="6" t="s">
        <v>34</v>
      </c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 t="s">
        <v>34</v>
      </c>
      <c r="X327" s="7"/>
      <c r="Y327" s="7"/>
      <c r="Z327" s="7"/>
      <c r="AA327" s="7"/>
    </row>
    <row r="328" spans="1:27" ht="42" x14ac:dyDescent="0.15">
      <c r="A328" s="6">
        <v>326</v>
      </c>
      <c r="B328" s="10" t="s">
        <v>613</v>
      </c>
      <c r="C328" s="10"/>
      <c r="D328" s="6"/>
      <c r="E328" s="6"/>
      <c r="F328" s="10"/>
      <c r="G328" s="6"/>
      <c r="H328" s="6"/>
      <c r="I328" s="6" t="s">
        <v>34</v>
      </c>
      <c r="J328" s="6"/>
      <c r="K328" s="6"/>
      <c r="L328" s="6"/>
      <c r="M328" s="6"/>
      <c r="N328" s="6" t="s">
        <v>34</v>
      </c>
      <c r="O328" s="6" t="s">
        <v>34</v>
      </c>
      <c r="P328" s="6"/>
      <c r="Q328" s="6" t="s">
        <v>34</v>
      </c>
      <c r="R328" s="6"/>
      <c r="S328" s="6"/>
      <c r="T328" s="6"/>
      <c r="U328" s="6"/>
      <c r="V328" s="6" t="s">
        <v>34</v>
      </c>
      <c r="W328" s="6" t="s">
        <v>34</v>
      </c>
      <c r="X328" s="7"/>
      <c r="Y328" s="7"/>
      <c r="Z328" s="7"/>
      <c r="AA328" s="7"/>
    </row>
    <row r="329" spans="1:27" ht="28" x14ac:dyDescent="0.15">
      <c r="A329" s="6">
        <v>327</v>
      </c>
      <c r="B329" s="10" t="s">
        <v>614</v>
      </c>
      <c r="C329" s="10" t="s">
        <v>615</v>
      </c>
      <c r="D329" s="6">
        <v>2018</v>
      </c>
      <c r="E329" s="6"/>
      <c r="F329" s="10"/>
      <c r="G329" s="6"/>
      <c r="H329" s="6"/>
      <c r="I329" s="6" t="s">
        <v>34</v>
      </c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 t="s">
        <v>34</v>
      </c>
      <c r="X329" s="7"/>
      <c r="Y329" s="7"/>
      <c r="Z329" s="7"/>
      <c r="AA329" s="7"/>
    </row>
    <row r="330" spans="1:27" ht="28" x14ac:dyDescent="0.15">
      <c r="A330" s="6">
        <v>328</v>
      </c>
      <c r="B330" s="10" t="s">
        <v>616</v>
      </c>
      <c r="C330" s="10" t="s">
        <v>451</v>
      </c>
      <c r="D330" s="6">
        <v>2019</v>
      </c>
      <c r="E330" s="6"/>
      <c r="F330" s="10"/>
      <c r="G330" s="6"/>
      <c r="H330" s="6"/>
      <c r="I330" s="6" t="s">
        <v>34</v>
      </c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 t="s">
        <v>34</v>
      </c>
      <c r="X330" s="7"/>
      <c r="Y330" s="7"/>
      <c r="Z330" s="7"/>
      <c r="AA330" s="7"/>
    </row>
    <row r="331" spans="1:27" ht="28" x14ac:dyDescent="0.15">
      <c r="A331" s="6">
        <v>329</v>
      </c>
      <c r="B331" s="10" t="s">
        <v>617</v>
      </c>
      <c r="C331" s="10" t="s">
        <v>451</v>
      </c>
      <c r="D331" s="6">
        <v>2019</v>
      </c>
      <c r="E331" s="6"/>
      <c r="F331" s="10"/>
      <c r="G331" s="6"/>
      <c r="H331" s="6"/>
      <c r="I331" s="6" t="s">
        <v>34</v>
      </c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 t="s">
        <v>34</v>
      </c>
      <c r="X331" s="7"/>
      <c r="Y331" s="7"/>
      <c r="Z331" s="7"/>
      <c r="AA331" s="7"/>
    </row>
    <row r="332" spans="1:27" ht="14" x14ac:dyDescent="0.15">
      <c r="A332" s="6">
        <v>330</v>
      </c>
      <c r="B332" s="10" t="s">
        <v>618</v>
      </c>
      <c r="C332" s="10" t="s">
        <v>619</v>
      </c>
      <c r="D332" s="6">
        <v>2019</v>
      </c>
      <c r="E332" s="6"/>
      <c r="F332" s="10"/>
      <c r="G332" s="6"/>
      <c r="H332" s="6"/>
      <c r="I332" s="6" t="s">
        <v>34</v>
      </c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 t="s">
        <v>34</v>
      </c>
      <c r="X332" s="7"/>
      <c r="Y332" s="7"/>
      <c r="Z332" s="7"/>
      <c r="AA332" s="7"/>
    </row>
    <row r="333" spans="1:27" ht="14" x14ac:dyDescent="0.15">
      <c r="A333" s="6">
        <v>331</v>
      </c>
      <c r="B333" s="10" t="s">
        <v>618</v>
      </c>
      <c r="C333" s="10" t="s">
        <v>620</v>
      </c>
      <c r="D333" s="6">
        <v>2019</v>
      </c>
      <c r="E333" s="6"/>
      <c r="F333" s="10"/>
      <c r="G333" s="6"/>
      <c r="H333" s="6"/>
      <c r="I333" s="6" t="s">
        <v>34</v>
      </c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 t="s">
        <v>34</v>
      </c>
      <c r="X333" s="7"/>
      <c r="Y333" s="7"/>
      <c r="Z333" s="7"/>
      <c r="AA333" s="7"/>
    </row>
    <row r="334" spans="1:27" ht="14" x14ac:dyDescent="0.15">
      <c r="A334" s="6">
        <v>332</v>
      </c>
      <c r="B334" s="10" t="s">
        <v>618</v>
      </c>
      <c r="C334" s="10" t="s">
        <v>621</v>
      </c>
      <c r="D334" s="6">
        <v>2019</v>
      </c>
      <c r="E334" s="6"/>
      <c r="F334" s="10"/>
      <c r="G334" s="6"/>
      <c r="H334" s="6"/>
      <c r="I334" s="6" t="s">
        <v>34</v>
      </c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 t="s">
        <v>34</v>
      </c>
      <c r="X334" s="7"/>
      <c r="Y334" s="7"/>
      <c r="Z334" s="7"/>
      <c r="AA334" s="7"/>
    </row>
    <row r="335" spans="1:27" ht="42" x14ac:dyDescent="0.15">
      <c r="A335" s="6">
        <v>333</v>
      </c>
      <c r="B335" s="10" t="s">
        <v>622</v>
      </c>
      <c r="C335" s="10"/>
      <c r="D335" s="6"/>
      <c r="E335" s="6"/>
      <c r="F335" s="10"/>
      <c r="G335" s="6"/>
      <c r="H335" s="6"/>
      <c r="I335" s="6" t="s">
        <v>34</v>
      </c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 t="s">
        <v>34</v>
      </c>
      <c r="X335" s="7"/>
      <c r="Y335" s="7"/>
      <c r="Z335" s="7"/>
      <c r="AA335" s="7"/>
    </row>
    <row r="336" spans="1:27" ht="14" x14ac:dyDescent="0.15">
      <c r="A336" s="6">
        <v>334</v>
      </c>
      <c r="B336" s="10" t="s">
        <v>623</v>
      </c>
      <c r="C336" s="10"/>
      <c r="D336" s="6"/>
      <c r="E336" s="6"/>
      <c r="F336" s="10"/>
      <c r="G336" s="6"/>
      <c r="H336" s="6"/>
      <c r="I336" s="6" t="s">
        <v>34</v>
      </c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 t="s">
        <v>34</v>
      </c>
      <c r="X336" s="7"/>
      <c r="Y336" s="7"/>
      <c r="Z336" s="7"/>
      <c r="AA336" s="7"/>
    </row>
    <row r="337" spans="1:27" ht="28" x14ac:dyDescent="0.15">
      <c r="A337" s="6">
        <v>335</v>
      </c>
      <c r="B337" s="10" t="s">
        <v>624</v>
      </c>
      <c r="C337" s="10"/>
      <c r="D337" s="6"/>
      <c r="E337" s="6"/>
      <c r="F337" s="10"/>
      <c r="G337" s="6"/>
      <c r="H337" s="6"/>
      <c r="I337" s="6" t="s">
        <v>34</v>
      </c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 t="s">
        <v>34</v>
      </c>
      <c r="X337" s="7"/>
      <c r="Y337" s="7"/>
      <c r="Z337" s="7"/>
      <c r="AA337" s="7"/>
    </row>
    <row r="338" spans="1:27" ht="28" x14ac:dyDescent="0.15">
      <c r="A338" s="6">
        <v>336</v>
      </c>
      <c r="B338" s="10" t="s">
        <v>625</v>
      </c>
      <c r="C338" s="10"/>
      <c r="D338" s="6"/>
      <c r="E338" s="6"/>
      <c r="F338" s="10"/>
      <c r="G338" s="6"/>
      <c r="H338" s="6"/>
      <c r="I338" s="6" t="s">
        <v>34</v>
      </c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 t="s">
        <v>34</v>
      </c>
      <c r="X338" s="7"/>
      <c r="Y338" s="7"/>
      <c r="Z338" s="7"/>
      <c r="AA338" s="7"/>
    </row>
    <row r="339" spans="1:27" ht="28" x14ac:dyDescent="0.15">
      <c r="A339" s="6">
        <v>337</v>
      </c>
      <c r="B339" s="10" t="s">
        <v>626</v>
      </c>
      <c r="C339" s="10"/>
      <c r="D339" s="6"/>
      <c r="E339" s="6"/>
      <c r="F339" s="10"/>
      <c r="G339" s="6"/>
      <c r="H339" s="6"/>
      <c r="I339" s="6" t="s">
        <v>34</v>
      </c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 t="s">
        <v>34</v>
      </c>
      <c r="X339" s="7"/>
      <c r="Y339" s="7"/>
      <c r="Z339" s="7"/>
      <c r="AA339" s="7"/>
    </row>
    <row r="340" spans="1:27" ht="28" x14ac:dyDescent="0.15">
      <c r="A340" s="6">
        <v>338</v>
      </c>
      <c r="B340" s="10" t="s">
        <v>627</v>
      </c>
      <c r="C340" s="10" t="s">
        <v>628</v>
      </c>
      <c r="D340" s="6">
        <v>2019</v>
      </c>
      <c r="E340" s="6"/>
      <c r="F340" s="10"/>
      <c r="G340" s="6"/>
      <c r="H340" s="6"/>
      <c r="I340" s="6" t="s">
        <v>34</v>
      </c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 t="s">
        <v>34</v>
      </c>
      <c r="X340" s="7"/>
      <c r="Y340" s="7"/>
      <c r="Z340" s="7"/>
      <c r="AA340" s="7"/>
    </row>
    <row r="341" spans="1:27" ht="42" x14ac:dyDescent="0.15">
      <c r="A341" s="6">
        <v>339</v>
      </c>
      <c r="B341" s="10" t="s">
        <v>629</v>
      </c>
      <c r="C341" s="10" t="s">
        <v>81</v>
      </c>
      <c r="D341" s="6"/>
      <c r="E341" s="6"/>
      <c r="F341" s="10"/>
      <c r="G341" s="6"/>
      <c r="H341" s="6"/>
      <c r="I341" s="6" t="s">
        <v>34</v>
      </c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 t="s">
        <v>34</v>
      </c>
      <c r="X341" s="7"/>
      <c r="Y341" s="7"/>
      <c r="Z341" s="7"/>
      <c r="AA341" s="7"/>
    </row>
    <row r="342" spans="1:27" ht="42" x14ac:dyDescent="0.15">
      <c r="A342" s="6">
        <v>340</v>
      </c>
      <c r="B342" s="10" t="s">
        <v>630</v>
      </c>
      <c r="C342" s="10" t="s">
        <v>631</v>
      </c>
      <c r="D342" s="6">
        <v>2019</v>
      </c>
      <c r="E342" s="6"/>
      <c r="F342" s="10"/>
      <c r="G342" s="6"/>
      <c r="H342" s="6"/>
      <c r="I342" s="6" t="s">
        <v>34</v>
      </c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 t="s">
        <v>34</v>
      </c>
      <c r="X342" s="7"/>
      <c r="Y342" s="7"/>
      <c r="Z342" s="7"/>
      <c r="AA342" s="7"/>
    </row>
    <row r="343" spans="1:27" ht="56" x14ac:dyDescent="0.15">
      <c r="A343" s="6">
        <v>341</v>
      </c>
      <c r="B343" s="10" t="s">
        <v>632</v>
      </c>
      <c r="C343" s="10"/>
      <c r="D343" s="6">
        <v>2018</v>
      </c>
      <c r="E343" s="6"/>
      <c r="F343" s="10"/>
      <c r="G343" s="6"/>
      <c r="H343" s="6"/>
      <c r="I343" s="6" t="s">
        <v>34</v>
      </c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 t="s">
        <v>34</v>
      </c>
      <c r="X343" s="7"/>
      <c r="Y343" s="7"/>
      <c r="Z343" s="7"/>
      <c r="AA343" s="7"/>
    </row>
    <row r="344" spans="1:27" ht="28" x14ac:dyDescent="0.15">
      <c r="A344" s="6">
        <v>342</v>
      </c>
      <c r="B344" s="10" t="s">
        <v>633</v>
      </c>
      <c r="C344" s="10"/>
      <c r="D344" s="6">
        <v>2016</v>
      </c>
      <c r="E344" s="6"/>
      <c r="F344" s="10"/>
      <c r="G344" s="6"/>
      <c r="H344" s="6"/>
      <c r="I344" s="6" t="s">
        <v>34</v>
      </c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 t="s">
        <v>34</v>
      </c>
      <c r="X344" s="7"/>
      <c r="Y344" s="7"/>
      <c r="Z344" s="7"/>
      <c r="AA344" s="7"/>
    </row>
    <row r="345" spans="1:27" ht="14" x14ac:dyDescent="0.15">
      <c r="A345" s="6">
        <v>343</v>
      </c>
      <c r="B345" s="10" t="s">
        <v>634</v>
      </c>
      <c r="C345" s="10" t="s">
        <v>635</v>
      </c>
      <c r="D345" s="6">
        <v>2019</v>
      </c>
      <c r="E345" s="6"/>
      <c r="F345" s="10"/>
      <c r="G345" s="6"/>
      <c r="H345" s="6"/>
      <c r="I345" s="6" t="s">
        <v>34</v>
      </c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 t="s">
        <v>34</v>
      </c>
      <c r="X345" s="7"/>
      <c r="Y345" s="7"/>
      <c r="Z345" s="7"/>
      <c r="AA345" s="7"/>
    </row>
    <row r="346" spans="1:27" ht="14" x14ac:dyDescent="0.15">
      <c r="A346" s="6">
        <v>344</v>
      </c>
      <c r="B346" s="10" t="s">
        <v>636</v>
      </c>
      <c r="C346" s="10" t="s">
        <v>33</v>
      </c>
      <c r="D346" s="6"/>
      <c r="E346" s="6"/>
      <c r="F346" s="10"/>
      <c r="G346" s="6"/>
      <c r="H346" s="6"/>
      <c r="I346" s="6" t="s">
        <v>34</v>
      </c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 t="s">
        <v>34</v>
      </c>
      <c r="X346" s="7"/>
      <c r="Y346" s="7"/>
      <c r="Z346" s="7"/>
      <c r="AA346" s="7"/>
    </row>
    <row r="347" spans="1:27" ht="28" x14ac:dyDescent="0.15">
      <c r="A347" s="6">
        <v>345</v>
      </c>
      <c r="B347" s="10" t="s">
        <v>637</v>
      </c>
      <c r="C347" s="10"/>
      <c r="D347" s="6">
        <v>2017</v>
      </c>
      <c r="E347" s="6"/>
      <c r="F347" s="10"/>
      <c r="G347" s="6"/>
      <c r="H347" s="6"/>
      <c r="I347" s="6" t="s">
        <v>34</v>
      </c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 t="s">
        <v>34</v>
      </c>
      <c r="X347" s="7"/>
      <c r="Y347" s="7"/>
      <c r="Z347" s="7"/>
      <c r="AA347" s="7"/>
    </row>
    <row r="348" spans="1:27" ht="14" x14ac:dyDescent="0.15">
      <c r="A348" s="6">
        <v>346</v>
      </c>
      <c r="B348" s="10" t="s">
        <v>638</v>
      </c>
      <c r="C348" s="10"/>
      <c r="D348" s="6">
        <v>2017</v>
      </c>
      <c r="E348" s="6"/>
      <c r="F348" s="10"/>
      <c r="G348" s="6"/>
      <c r="H348" s="6"/>
      <c r="I348" s="6" t="s">
        <v>34</v>
      </c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 t="s">
        <v>34</v>
      </c>
      <c r="X348" s="7"/>
      <c r="Y348" s="7"/>
      <c r="Z348" s="7"/>
      <c r="AA348" s="7"/>
    </row>
    <row r="349" spans="1:27" ht="42" x14ac:dyDescent="0.15">
      <c r="A349" s="6">
        <v>347</v>
      </c>
      <c r="B349" s="10" t="s">
        <v>639</v>
      </c>
      <c r="C349" s="10" t="s">
        <v>640</v>
      </c>
      <c r="D349" s="6">
        <v>2017</v>
      </c>
      <c r="E349" s="6"/>
      <c r="F349" s="10"/>
      <c r="G349" s="6"/>
      <c r="H349" s="6"/>
      <c r="I349" s="6" t="s">
        <v>34</v>
      </c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 t="s">
        <v>34</v>
      </c>
      <c r="X349" s="7"/>
      <c r="Y349" s="7"/>
      <c r="Z349" s="7"/>
      <c r="AA349" s="7"/>
    </row>
    <row r="350" spans="1:27" ht="14" x14ac:dyDescent="0.15">
      <c r="A350" s="6">
        <v>348</v>
      </c>
      <c r="B350" s="10" t="s">
        <v>641</v>
      </c>
      <c r="C350" s="10"/>
      <c r="D350" s="6">
        <v>2017</v>
      </c>
      <c r="E350" s="6"/>
      <c r="F350" s="10"/>
      <c r="G350" s="6"/>
      <c r="H350" s="6"/>
      <c r="I350" s="6" t="s">
        <v>34</v>
      </c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 t="s">
        <v>34</v>
      </c>
      <c r="X350" s="7"/>
      <c r="Y350" s="7"/>
      <c r="Z350" s="7"/>
      <c r="AA350" s="7"/>
    </row>
    <row r="351" spans="1:27" ht="14" x14ac:dyDescent="0.15">
      <c r="A351" s="6">
        <v>349</v>
      </c>
      <c r="B351" s="10" t="s">
        <v>642</v>
      </c>
      <c r="C351" s="10" t="s">
        <v>33</v>
      </c>
      <c r="D351" s="6"/>
      <c r="E351" s="6"/>
      <c r="F351" s="10"/>
      <c r="G351" s="6"/>
      <c r="H351" s="6"/>
      <c r="I351" s="6" t="s">
        <v>34</v>
      </c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 t="s">
        <v>34</v>
      </c>
      <c r="X351" s="7"/>
      <c r="Y351" s="7"/>
      <c r="Z351" s="7"/>
      <c r="AA351" s="7"/>
    </row>
    <row r="352" spans="1:27" ht="42" x14ac:dyDescent="0.15">
      <c r="A352" s="6">
        <v>350</v>
      </c>
      <c r="B352" s="10" t="s">
        <v>643</v>
      </c>
      <c r="C352" s="10" t="s">
        <v>644</v>
      </c>
      <c r="D352" s="6">
        <v>2017</v>
      </c>
      <c r="E352" s="6"/>
      <c r="F352" s="10"/>
      <c r="G352" s="6"/>
      <c r="H352" s="6"/>
      <c r="I352" s="6" t="s">
        <v>34</v>
      </c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 t="s">
        <v>34</v>
      </c>
      <c r="X352" s="7"/>
      <c r="Y352" s="7"/>
      <c r="Z352" s="7"/>
      <c r="AA352" s="7"/>
    </row>
    <row r="353" spans="1:27" ht="14" x14ac:dyDescent="0.15">
      <c r="A353" s="6">
        <v>351</v>
      </c>
      <c r="B353" s="10" t="s">
        <v>645</v>
      </c>
      <c r="C353" s="10"/>
      <c r="D353" s="6">
        <v>2017</v>
      </c>
      <c r="E353" s="6"/>
      <c r="F353" s="10"/>
      <c r="G353" s="6"/>
      <c r="H353" s="6"/>
      <c r="I353" s="6" t="s">
        <v>34</v>
      </c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 t="s">
        <v>34</v>
      </c>
      <c r="X353" s="7"/>
      <c r="Y353" s="7"/>
      <c r="Z353" s="7"/>
      <c r="AA353" s="7"/>
    </row>
    <row r="354" spans="1:27" ht="14" x14ac:dyDescent="0.15">
      <c r="A354" s="6">
        <v>352</v>
      </c>
      <c r="B354" s="10" t="s">
        <v>646</v>
      </c>
      <c r="C354" s="10"/>
      <c r="D354" s="6">
        <v>2017</v>
      </c>
      <c r="E354" s="6"/>
      <c r="F354" s="10"/>
      <c r="G354" s="6"/>
      <c r="H354" s="6"/>
      <c r="I354" s="6" t="s">
        <v>34</v>
      </c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 t="s">
        <v>34</v>
      </c>
      <c r="X354" s="7"/>
      <c r="Y354" s="7"/>
      <c r="Z354" s="7"/>
      <c r="AA354" s="7"/>
    </row>
    <row r="355" spans="1:27" ht="28" x14ac:dyDescent="0.15">
      <c r="A355" s="6">
        <v>353</v>
      </c>
      <c r="B355" s="10" t="s">
        <v>647</v>
      </c>
      <c r="C355" s="10"/>
      <c r="D355" s="6">
        <v>2016</v>
      </c>
      <c r="E355" s="6"/>
      <c r="F355" s="10"/>
      <c r="G355" s="6"/>
      <c r="H355" s="6"/>
      <c r="I355" s="6" t="s">
        <v>34</v>
      </c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 t="s">
        <v>34</v>
      </c>
      <c r="X355" s="7"/>
      <c r="Y355" s="7"/>
      <c r="Z355" s="7"/>
      <c r="AA355" s="7"/>
    </row>
    <row r="356" spans="1:27" ht="14" x14ac:dyDescent="0.15">
      <c r="A356" s="6">
        <v>354</v>
      </c>
      <c r="B356" s="10" t="s">
        <v>648</v>
      </c>
      <c r="C356" s="10" t="s">
        <v>649</v>
      </c>
      <c r="D356" s="6">
        <v>2018</v>
      </c>
      <c r="E356" s="6"/>
      <c r="F356" s="10"/>
      <c r="G356" s="6"/>
      <c r="H356" s="6"/>
      <c r="I356" s="6" t="s">
        <v>34</v>
      </c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 t="s">
        <v>34</v>
      </c>
      <c r="X356" s="7"/>
      <c r="Y356" s="7"/>
      <c r="Z356" s="7"/>
      <c r="AA356" s="7"/>
    </row>
    <row r="357" spans="1:27" ht="28" x14ac:dyDescent="0.15">
      <c r="A357" s="6">
        <v>355</v>
      </c>
      <c r="B357" s="10" t="s">
        <v>650</v>
      </c>
      <c r="C357" s="10"/>
      <c r="D357" s="6">
        <v>2017</v>
      </c>
      <c r="E357" s="6"/>
      <c r="F357" s="10"/>
      <c r="G357" s="6" t="s">
        <v>34</v>
      </c>
      <c r="H357" s="6"/>
      <c r="I357" s="6" t="s">
        <v>34</v>
      </c>
      <c r="J357" s="6"/>
      <c r="K357" s="6"/>
      <c r="L357" s="6"/>
      <c r="M357" s="6"/>
      <c r="N357" s="6"/>
      <c r="O357" s="6"/>
      <c r="P357" s="6" t="s">
        <v>34</v>
      </c>
      <c r="Q357" s="6"/>
      <c r="R357" s="6"/>
      <c r="S357" s="6"/>
      <c r="T357" s="6"/>
      <c r="U357" s="6"/>
      <c r="V357" s="6"/>
      <c r="W357" s="6" t="s">
        <v>34</v>
      </c>
      <c r="X357" s="7"/>
      <c r="Y357" s="7"/>
      <c r="Z357" s="7"/>
      <c r="AA357" s="7"/>
    </row>
    <row r="358" spans="1:27" ht="28" x14ac:dyDescent="0.15">
      <c r="A358" s="6">
        <v>356</v>
      </c>
      <c r="B358" s="10" t="s">
        <v>651</v>
      </c>
      <c r="C358" s="10" t="s">
        <v>42</v>
      </c>
      <c r="D358" s="6"/>
      <c r="E358" s="6"/>
      <c r="F358" s="10"/>
      <c r="G358" s="6"/>
      <c r="H358" s="6"/>
      <c r="I358" s="6" t="s">
        <v>34</v>
      </c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 t="s">
        <v>34</v>
      </c>
      <c r="X358" s="7"/>
      <c r="Y358" s="7"/>
      <c r="Z358" s="7"/>
      <c r="AA358" s="7"/>
    </row>
    <row r="359" spans="1:27" ht="28" x14ac:dyDescent="0.15">
      <c r="A359" s="6">
        <v>357</v>
      </c>
      <c r="B359" s="10" t="s">
        <v>652</v>
      </c>
      <c r="C359" s="10"/>
      <c r="D359" s="6">
        <v>2019</v>
      </c>
      <c r="E359" s="6"/>
      <c r="F359" s="10"/>
      <c r="G359" s="6"/>
      <c r="H359" s="6"/>
      <c r="I359" s="6" t="s">
        <v>34</v>
      </c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 t="s">
        <v>34</v>
      </c>
      <c r="X359" s="7"/>
      <c r="Y359" s="7"/>
      <c r="Z359" s="7"/>
      <c r="AA359" s="7"/>
    </row>
    <row r="360" spans="1:27" ht="42" x14ac:dyDescent="0.15">
      <c r="A360" s="6">
        <v>358</v>
      </c>
      <c r="B360" s="10" t="s">
        <v>653</v>
      </c>
      <c r="C360" s="10" t="s">
        <v>70</v>
      </c>
      <c r="D360" s="6"/>
      <c r="E360" s="6"/>
      <c r="F360" s="10"/>
      <c r="G360" s="6"/>
      <c r="H360" s="6"/>
      <c r="I360" s="6" t="s">
        <v>34</v>
      </c>
      <c r="J360" s="6"/>
      <c r="K360" s="6"/>
      <c r="L360" s="6" t="s">
        <v>34</v>
      </c>
      <c r="M360" s="6"/>
      <c r="N360" s="6"/>
      <c r="O360" s="6"/>
      <c r="P360" s="6"/>
      <c r="Q360" s="6"/>
      <c r="R360" s="6"/>
      <c r="S360" s="6"/>
      <c r="T360" s="6" t="s">
        <v>34</v>
      </c>
      <c r="U360" s="6"/>
      <c r="V360" s="6"/>
      <c r="W360" s="6" t="s">
        <v>34</v>
      </c>
      <c r="X360" s="7"/>
      <c r="Y360" s="7"/>
      <c r="Z360" s="7"/>
      <c r="AA360" s="7"/>
    </row>
    <row r="361" spans="1:27" ht="42" x14ac:dyDescent="0.15">
      <c r="A361" s="6">
        <v>359</v>
      </c>
      <c r="B361" s="10" t="s">
        <v>654</v>
      </c>
      <c r="C361" s="10"/>
      <c r="D361" s="6">
        <v>2019</v>
      </c>
      <c r="E361" s="6"/>
      <c r="F361" s="10"/>
      <c r="G361" s="6"/>
      <c r="H361" s="6"/>
      <c r="I361" s="6" t="s">
        <v>34</v>
      </c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 t="s">
        <v>34</v>
      </c>
      <c r="X361" s="7"/>
      <c r="Y361" s="7"/>
      <c r="Z361" s="7"/>
      <c r="AA361" s="7"/>
    </row>
    <row r="362" spans="1:27" ht="14" x14ac:dyDescent="0.15">
      <c r="A362" s="6">
        <v>360</v>
      </c>
      <c r="B362" s="10" t="s">
        <v>655</v>
      </c>
      <c r="C362" s="10" t="s">
        <v>42</v>
      </c>
      <c r="D362" s="6"/>
      <c r="E362" s="6"/>
      <c r="F362" s="10"/>
      <c r="G362" s="6"/>
      <c r="H362" s="6"/>
      <c r="I362" s="6" t="s">
        <v>34</v>
      </c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 t="s">
        <v>34</v>
      </c>
      <c r="X362" s="7"/>
      <c r="Y362" s="7"/>
      <c r="Z362" s="7"/>
      <c r="AA362" s="7"/>
    </row>
    <row r="363" spans="1:27" ht="14" x14ac:dyDescent="0.15">
      <c r="A363" s="6">
        <v>361</v>
      </c>
      <c r="B363" s="10" t="s">
        <v>656</v>
      </c>
      <c r="C363" s="10" t="s">
        <v>118</v>
      </c>
      <c r="D363" s="6"/>
      <c r="E363" s="6"/>
      <c r="F363" s="10"/>
      <c r="G363" s="6"/>
      <c r="H363" s="6"/>
      <c r="I363" s="6" t="s">
        <v>34</v>
      </c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 t="s">
        <v>34</v>
      </c>
      <c r="X363" s="7"/>
      <c r="Y363" s="7"/>
      <c r="Z363" s="7"/>
      <c r="AA363" s="7"/>
    </row>
    <row r="364" spans="1:27" ht="28" x14ac:dyDescent="0.15">
      <c r="A364" s="6">
        <v>362</v>
      </c>
      <c r="B364" s="10" t="s">
        <v>657</v>
      </c>
      <c r="C364" s="10">
        <v>43371</v>
      </c>
      <c r="D364" s="6"/>
      <c r="E364" s="6"/>
      <c r="F364" s="10"/>
      <c r="G364" s="6"/>
      <c r="H364" s="6"/>
      <c r="I364" s="6" t="s">
        <v>34</v>
      </c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 t="s">
        <v>34</v>
      </c>
      <c r="X364" s="7"/>
      <c r="Y364" s="7"/>
      <c r="Z364" s="7"/>
      <c r="AA364" s="7"/>
    </row>
    <row r="365" spans="1:27" ht="28" x14ac:dyDescent="0.15">
      <c r="A365" s="6">
        <v>363</v>
      </c>
      <c r="B365" s="10" t="s">
        <v>657</v>
      </c>
      <c r="C365" s="10"/>
      <c r="D365" s="6">
        <v>2018</v>
      </c>
      <c r="E365" s="6"/>
      <c r="F365" s="10"/>
      <c r="G365" s="6"/>
      <c r="H365" s="6"/>
      <c r="I365" s="6" t="s">
        <v>34</v>
      </c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 t="s">
        <v>34</v>
      </c>
      <c r="X365" s="7"/>
      <c r="Y365" s="7"/>
      <c r="Z365" s="7"/>
      <c r="AA365" s="7"/>
    </row>
    <row r="366" spans="1:27" ht="28" x14ac:dyDescent="0.15">
      <c r="A366" s="6">
        <v>364</v>
      </c>
      <c r="B366" s="10" t="s">
        <v>658</v>
      </c>
      <c r="C366" s="10"/>
      <c r="D366" s="6">
        <v>2017</v>
      </c>
      <c r="E366" s="6"/>
      <c r="F366" s="10"/>
      <c r="G366" s="6"/>
      <c r="H366" s="6"/>
      <c r="I366" s="6" t="s">
        <v>34</v>
      </c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 t="s">
        <v>34</v>
      </c>
      <c r="X366" s="7"/>
      <c r="Y366" s="7"/>
      <c r="Z366" s="7"/>
      <c r="AA366" s="7"/>
    </row>
    <row r="367" spans="1:27" ht="42" x14ac:dyDescent="0.15">
      <c r="A367" s="6">
        <v>365</v>
      </c>
      <c r="B367" s="10" t="s">
        <v>659</v>
      </c>
      <c r="C367" s="10" t="s">
        <v>70</v>
      </c>
      <c r="D367" s="6"/>
      <c r="E367" s="6"/>
      <c r="F367" s="10"/>
      <c r="G367" s="6"/>
      <c r="H367" s="6"/>
      <c r="I367" s="6" t="s">
        <v>34</v>
      </c>
      <c r="J367" s="6"/>
      <c r="K367" s="6"/>
      <c r="L367" s="6"/>
      <c r="M367" s="6"/>
      <c r="N367" s="6" t="s">
        <v>34</v>
      </c>
      <c r="O367" s="6" t="s">
        <v>34</v>
      </c>
      <c r="P367" s="6"/>
      <c r="Q367" s="6" t="s">
        <v>34</v>
      </c>
      <c r="R367" s="6"/>
      <c r="S367" s="6"/>
      <c r="T367" s="6"/>
      <c r="U367" s="6"/>
      <c r="V367" s="6" t="s">
        <v>34</v>
      </c>
      <c r="W367" s="6" t="s">
        <v>34</v>
      </c>
      <c r="X367" s="7"/>
      <c r="Y367" s="7"/>
      <c r="Z367" s="7"/>
      <c r="AA367" s="7"/>
    </row>
    <row r="368" spans="1:27" ht="14" x14ac:dyDescent="0.15">
      <c r="A368" s="6">
        <v>366</v>
      </c>
      <c r="B368" s="10" t="s">
        <v>660</v>
      </c>
      <c r="C368" s="10"/>
      <c r="D368" s="6">
        <v>2019</v>
      </c>
      <c r="E368" s="6"/>
      <c r="F368" s="10"/>
      <c r="G368" s="6"/>
      <c r="H368" s="6"/>
      <c r="I368" s="6" t="s">
        <v>34</v>
      </c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 t="s">
        <v>34</v>
      </c>
      <c r="X368" s="7"/>
      <c r="Y368" s="7"/>
      <c r="Z368" s="7"/>
      <c r="AA368" s="7"/>
    </row>
    <row r="369" spans="1:27" ht="14" x14ac:dyDescent="0.15">
      <c r="A369" s="6">
        <v>367</v>
      </c>
      <c r="B369" s="10" t="s">
        <v>661</v>
      </c>
      <c r="C369" s="10" t="s">
        <v>662</v>
      </c>
      <c r="D369" s="6">
        <v>2017</v>
      </c>
      <c r="E369" s="6"/>
      <c r="F369" s="10"/>
      <c r="G369" s="6"/>
      <c r="H369" s="6"/>
      <c r="I369" s="6" t="s">
        <v>34</v>
      </c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 t="s">
        <v>34</v>
      </c>
      <c r="X369" s="7"/>
      <c r="Y369" s="7"/>
      <c r="Z369" s="7"/>
      <c r="AA369" s="7"/>
    </row>
    <row r="370" spans="1:27" ht="42" x14ac:dyDescent="0.15">
      <c r="A370" s="6">
        <v>368</v>
      </c>
      <c r="B370" s="10" t="s">
        <v>663</v>
      </c>
      <c r="C370" s="10" t="s">
        <v>664</v>
      </c>
      <c r="D370" s="6">
        <v>2019</v>
      </c>
      <c r="E370" s="6"/>
      <c r="F370" s="10"/>
      <c r="G370" s="6"/>
      <c r="H370" s="6"/>
      <c r="I370" s="6" t="s">
        <v>34</v>
      </c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 t="s">
        <v>34</v>
      </c>
      <c r="X370" s="7"/>
      <c r="Y370" s="7"/>
      <c r="Z370" s="7"/>
      <c r="AA370" s="7"/>
    </row>
    <row r="371" spans="1:27" ht="14" x14ac:dyDescent="0.15">
      <c r="A371" s="6">
        <v>369</v>
      </c>
      <c r="B371" s="10" t="s">
        <v>665</v>
      </c>
      <c r="C371" s="10"/>
      <c r="D371" s="6">
        <v>2018</v>
      </c>
      <c r="E371" s="6"/>
      <c r="F371" s="10"/>
      <c r="G371" s="6"/>
      <c r="H371" s="6"/>
      <c r="I371" s="6" t="s">
        <v>34</v>
      </c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 t="s">
        <v>34</v>
      </c>
      <c r="X371" s="7"/>
      <c r="Y371" s="7"/>
      <c r="Z371" s="7"/>
      <c r="AA371" s="7"/>
    </row>
    <row r="372" spans="1:27" ht="28" x14ac:dyDescent="0.15">
      <c r="A372" s="6">
        <v>370</v>
      </c>
      <c r="B372" s="10" t="s">
        <v>666</v>
      </c>
      <c r="C372" s="10" t="s">
        <v>667</v>
      </c>
      <c r="D372" s="6">
        <v>2019</v>
      </c>
      <c r="E372" s="6"/>
      <c r="F372" s="11" t="s">
        <v>668</v>
      </c>
      <c r="G372" s="6"/>
      <c r="H372" s="6"/>
      <c r="I372" s="6" t="s">
        <v>34</v>
      </c>
      <c r="J372" s="6" t="s">
        <v>34</v>
      </c>
      <c r="K372" s="6"/>
      <c r="L372" s="6"/>
      <c r="M372" s="6"/>
      <c r="N372" s="6"/>
      <c r="O372" s="6"/>
      <c r="P372" s="6"/>
      <c r="Q372" s="6" t="s">
        <v>34</v>
      </c>
      <c r="R372" s="6"/>
      <c r="S372" s="6"/>
      <c r="T372" s="6"/>
      <c r="U372" s="6"/>
      <c r="V372" s="6"/>
      <c r="W372" s="6" t="s">
        <v>34</v>
      </c>
      <c r="X372" s="7"/>
      <c r="Y372" s="7"/>
      <c r="Z372" s="7"/>
      <c r="AA372" s="7"/>
    </row>
    <row r="373" spans="1:27" ht="28" x14ac:dyDescent="0.15">
      <c r="A373" s="6">
        <v>371</v>
      </c>
      <c r="B373" s="10" t="s">
        <v>669</v>
      </c>
      <c r="C373" s="10" t="s">
        <v>256</v>
      </c>
      <c r="D373" s="6">
        <v>2014</v>
      </c>
      <c r="E373" s="6"/>
      <c r="F373" s="11" t="s">
        <v>670</v>
      </c>
      <c r="G373" s="6"/>
      <c r="H373" s="6"/>
      <c r="I373" s="6" t="s">
        <v>34</v>
      </c>
      <c r="J373" s="6" t="s">
        <v>34</v>
      </c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 t="s">
        <v>34</v>
      </c>
      <c r="X373" s="7"/>
      <c r="Y373" s="7"/>
      <c r="Z373" s="7"/>
      <c r="AA373" s="7"/>
    </row>
    <row r="374" spans="1:27" ht="14" x14ac:dyDescent="0.15">
      <c r="A374" s="6">
        <v>372</v>
      </c>
      <c r="B374" s="10" t="s">
        <v>671</v>
      </c>
      <c r="C374" s="10"/>
      <c r="D374" s="6"/>
      <c r="E374" s="6"/>
      <c r="F374" s="10"/>
      <c r="G374" s="6"/>
      <c r="H374" s="6"/>
      <c r="I374" s="6" t="s">
        <v>34</v>
      </c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 t="s">
        <v>34</v>
      </c>
      <c r="X374" s="7"/>
      <c r="Y374" s="7"/>
      <c r="Z374" s="7"/>
      <c r="AA374" s="7"/>
    </row>
    <row r="375" spans="1:27" ht="14" x14ac:dyDescent="0.15">
      <c r="A375" s="6">
        <v>373</v>
      </c>
      <c r="B375" s="10" t="s">
        <v>152</v>
      </c>
      <c r="C375" s="10"/>
      <c r="D375" s="6"/>
      <c r="E375" s="6"/>
      <c r="F375" s="10"/>
      <c r="G375" s="6" t="s">
        <v>34</v>
      </c>
      <c r="H375" s="6"/>
      <c r="I375" s="6" t="s">
        <v>34</v>
      </c>
      <c r="J375" s="6"/>
      <c r="K375" s="6"/>
      <c r="L375" s="6"/>
      <c r="M375" s="6"/>
      <c r="N375" s="6"/>
      <c r="O375" s="6"/>
      <c r="P375" s="6" t="s">
        <v>34</v>
      </c>
      <c r="Q375" s="6"/>
      <c r="R375" s="6"/>
      <c r="S375" s="6"/>
      <c r="T375" s="6"/>
      <c r="U375" s="6"/>
      <c r="V375" s="6"/>
      <c r="W375" s="6" t="s">
        <v>34</v>
      </c>
      <c r="X375" s="7"/>
      <c r="Y375" s="7"/>
      <c r="Z375" s="7"/>
      <c r="AA375" s="7"/>
    </row>
    <row r="376" spans="1:27" ht="42" x14ac:dyDescent="0.15">
      <c r="A376" s="6">
        <v>374</v>
      </c>
      <c r="B376" s="10" t="s">
        <v>672</v>
      </c>
      <c r="C376" s="10" t="s">
        <v>90</v>
      </c>
      <c r="D376" s="6"/>
      <c r="E376" s="6"/>
      <c r="F376" s="10"/>
      <c r="G376" s="6"/>
      <c r="H376" s="6" t="s">
        <v>34</v>
      </c>
      <c r="I376" s="6" t="s">
        <v>34</v>
      </c>
      <c r="J376" s="6"/>
      <c r="K376" s="6"/>
      <c r="L376" s="6"/>
      <c r="M376" s="6"/>
      <c r="N376" s="6"/>
      <c r="O376" s="6"/>
      <c r="P376" s="6"/>
      <c r="Q376" s="6"/>
      <c r="R376" s="6" t="s">
        <v>34</v>
      </c>
      <c r="S376" s="6"/>
      <c r="T376" s="6"/>
      <c r="U376" s="6"/>
      <c r="V376" s="6"/>
      <c r="W376" s="6" t="s">
        <v>34</v>
      </c>
      <c r="X376" s="7"/>
      <c r="Y376" s="7"/>
      <c r="Z376" s="7"/>
      <c r="AA376" s="7"/>
    </row>
    <row r="377" spans="1:27" ht="28" x14ac:dyDescent="0.15">
      <c r="A377" s="6">
        <v>375</v>
      </c>
      <c r="B377" s="10" t="s">
        <v>673</v>
      </c>
      <c r="C377" s="10" t="s">
        <v>70</v>
      </c>
      <c r="D377" s="6"/>
      <c r="E377" s="6"/>
      <c r="F377" s="10"/>
      <c r="G377" s="6"/>
      <c r="H377" s="6"/>
      <c r="I377" s="6" t="s">
        <v>34</v>
      </c>
      <c r="J377" s="6"/>
      <c r="K377" s="6"/>
      <c r="L377" s="6"/>
      <c r="M377" s="6"/>
      <c r="N377" s="6" t="s">
        <v>34</v>
      </c>
      <c r="O377" s="6" t="s">
        <v>34</v>
      </c>
      <c r="P377" s="6"/>
      <c r="Q377" s="6" t="s">
        <v>34</v>
      </c>
      <c r="R377" s="6"/>
      <c r="S377" s="6"/>
      <c r="T377" s="6"/>
      <c r="U377" s="6"/>
      <c r="V377" s="6" t="s">
        <v>34</v>
      </c>
      <c r="W377" s="6" t="s">
        <v>34</v>
      </c>
      <c r="X377" s="7"/>
      <c r="Y377" s="7"/>
      <c r="Z377" s="7"/>
      <c r="AA377" s="7"/>
    </row>
    <row r="378" spans="1:27" ht="28" x14ac:dyDescent="0.15">
      <c r="A378" s="6">
        <v>376</v>
      </c>
      <c r="B378" s="10" t="s">
        <v>674</v>
      </c>
      <c r="C378" s="10" t="s">
        <v>70</v>
      </c>
      <c r="D378" s="6"/>
      <c r="E378" s="6"/>
      <c r="F378" s="10"/>
      <c r="G378" s="6"/>
      <c r="H378" s="6"/>
      <c r="I378" s="6" t="s">
        <v>34</v>
      </c>
      <c r="J378" s="6"/>
      <c r="K378" s="6"/>
      <c r="L378" s="6"/>
      <c r="M378" s="6"/>
      <c r="N378" s="6" t="s">
        <v>34</v>
      </c>
      <c r="O378" s="6" t="s">
        <v>34</v>
      </c>
      <c r="P378" s="6"/>
      <c r="Q378" s="6" t="s">
        <v>34</v>
      </c>
      <c r="R378" s="6"/>
      <c r="S378" s="6"/>
      <c r="T378" s="6"/>
      <c r="U378" s="6"/>
      <c r="V378" s="6" t="s">
        <v>34</v>
      </c>
      <c r="W378" s="6" t="s">
        <v>34</v>
      </c>
      <c r="X378" s="7"/>
      <c r="Y378" s="7"/>
      <c r="Z378" s="7"/>
      <c r="AA378" s="7"/>
    </row>
    <row r="379" spans="1:27" ht="14" x14ac:dyDescent="0.15">
      <c r="A379" s="6">
        <v>377</v>
      </c>
      <c r="B379" s="10" t="s">
        <v>675</v>
      </c>
      <c r="C379" s="10" t="s">
        <v>62</v>
      </c>
      <c r="D379" s="6">
        <v>2016</v>
      </c>
      <c r="E379" s="6"/>
      <c r="F379" s="10"/>
      <c r="G379" s="6" t="s">
        <v>34</v>
      </c>
      <c r="H379" s="6"/>
      <c r="I379" s="6" t="s">
        <v>34</v>
      </c>
      <c r="J379" s="6"/>
      <c r="K379" s="6"/>
      <c r="L379" s="6"/>
      <c r="M379" s="6"/>
      <c r="N379" s="6"/>
      <c r="O379" s="6"/>
      <c r="P379" s="6" t="s">
        <v>34</v>
      </c>
      <c r="Q379" s="6"/>
      <c r="R379" s="6"/>
      <c r="S379" s="6"/>
      <c r="T379" s="6"/>
      <c r="U379" s="6"/>
      <c r="V379" s="6"/>
      <c r="W379" s="6" t="s">
        <v>34</v>
      </c>
      <c r="X379" s="7"/>
      <c r="Y379" s="7"/>
      <c r="Z379" s="7"/>
      <c r="AA379" s="7"/>
    </row>
    <row r="380" spans="1:27" ht="14" x14ac:dyDescent="0.15">
      <c r="A380" s="6">
        <v>378</v>
      </c>
      <c r="B380" s="10" t="s">
        <v>676</v>
      </c>
      <c r="C380" s="10" t="s">
        <v>118</v>
      </c>
      <c r="D380" s="6"/>
      <c r="E380" s="6"/>
      <c r="F380" s="10"/>
      <c r="G380" s="6"/>
      <c r="H380" s="6"/>
      <c r="I380" s="6" t="s">
        <v>34</v>
      </c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 t="s">
        <v>34</v>
      </c>
      <c r="X380" s="7"/>
      <c r="Y380" s="7"/>
      <c r="Z380" s="7"/>
      <c r="AA380" s="7"/>
    </row>
    <row r="381" spans="1:27" ht="14" x14ac:dyDescent="0.15">
      <c r="A381" s="6">
        <v>379</v>
      </c>
      <c r="B381" s="10" t="s">
        <v>677</v>
      </c>
      <c r="C381" s="10" t="s">
        <v>678</v>
      </c>
      <c r="D381" s="6">
        <v>2017</v>
      </c>
      <c r="E381" s="6"/>
      <c r="F381" s="10"/>
      <c r="G381" s="6"/>
      <c r="H381" s="6"/>
      <c r="I381" s="6" t="s">
        <v>34</v>
      </c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 t="s">
        <v>34</v>
      </c>
      <c r="X381" s="7"/>
      <c r="Y381" s="7"/>
      <c r="Z381" s="7"/>
      <c r="AA381" s="7"/>
    </row>
    <row r="382" spans="1:27" ht="14" x14ac:dyDescent="0.15">
      <c r="A382" s="6">
        <v>380</v>
      </c>
      <c r="B382" s="10" t="s">
        <v>679</v>
      </c>
      <c r="C382" s="10"/>
      <c r="D382" s="6">
        <v>2019</v>
      </c>
      <c r="E382" s="6"/>
      <c r="F382" s="10"/>
      <c r="G382" s="6"/>
      <c r="H382" s="6"/>
      <c r="I382" s="6" t="s">
        <v>34</v>
      </c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 t="s">
        <v>34</v>
      </c>
      <c r="X382" s="7"/>
      <c r="Y382" s="7"/>
      <c r="Z382" s="7"/>
      <c r="AA382" s="7"/>
    </row>
    <row r="383" spans="1:27" ht="28" x14ac:dyDescent="0.15">
      <c r="A383" s="6">
        <v>381</v>
      </c>
      <c r="B383" s="10" t="s">
        <v>680</v>
      </c>
      <c r="C383" s="10"/>
      <c r="D383" s="6">
        <v>2019</v>
      </c>
      <c r="E383" s="6"/>
      <c r="F383" s="10"/>
      <c r="G383" s="6"/>
      <c r="H383" s="6"/>
      <c r="I383" s="6" t="s">
        <v>34</v>
      </c>
      <c r="J383" s="6"/>
      <c r="K383" s="6"/>
      <c r="L383" s="6"/>
      <c r="M383" s="6"/>
      <c r="N383" s="6" t="s">
        <v>34</v>
      </c>
      <c r="O383" s="6" t="s">
        <v>34</v>
      </c>
      <c r="P383" s="6"/>
      <c r="Q383" s="6" t="s">
        <v>34</v>
      </c>
      <c r="R383" s="6"/>
      <c r="S383" s="6"/>
      <c r="T383" s="6"/>
      <c r="U383" s="6"/>
      <c r="V383" s="6" t="s">
        <v>34</v>
      </c>
      <c r="W383" s="6" t="s">
        <v>34</v>
      </c>
      <c r="X383" s="7"/>
      <c r="Y383" s="7"/>
      <c r="Z383" s="7"/>
      <c r="AA383" s="7"/>
    </row>
    <row r="384" spans="1:27" ht="28" x14ac:dyDescent="0.15">
      <c r="A384" s="6">
        <v>382</v>
      </c>
      <c r="B384" s="10" t="s">
        <v>681</v>
      </c>
      <c r="C384" s="10"/>
      <c r="D384" s="6">
        <v>2018</v>
      </c>
      <c r="E384" s="6"/>
      <c r="F384" s="10"/>
      <c r="G384" s="6"/>
      <c r="H384" s="6"/>
      <c r="I384" s="6" t="s">
        <v>34</v>
      </c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 t="s">
        <v>34</v>
      </c>
      <c r="X384" s="7"/>
      <c r="Y384" s="7"/>
      <c r="Z384" s="7"/>
      <c r="AA384" s="7"/>
    </row>
    <row r="385" spans="1:27" ht="14" x14ac:dyDescent="0.15">
      <c r="A385" s="6">
        <v>383</v>
      </c>
      <c r="B385" s="10" t="s">
        <v>682</v>
      </c>
      <c r="C385" s="10" t="s">
        <v>118</v>
      </c>
      <c r="D385" s="6"/>
      <c r="E385" s="6"/>
      <c r="F385" s="10"/>
      <c r="G385" s="6"/>
      <c r="H385" s="6"/>
      <c r="I385" s="6" t="s">
        <v>34</v>
      </c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 t="s">
        <v>34</v>
      </c>
      <c r="X385" s="7"/>
      <c r="Y385" s="7"/>
      <c r="Z385" s="7"/>
      <c r="AA385" s="7"/>
    </row>
    <row r="386" spans="1:27" ht="28" x14ac:dyDescent="0.15">
      <c r="A386" s="6">
        <v>384</v>
      </c>
      <c r="B386" s="10" t="s">
        <v>683</v>
      </c>
      <c r="C386" s="10" t="s">
        <v>684</v>
      </c>
      <c r="D386" s="6">
        <v>2016</v>
      </c>
      <c r="E386" s="6"/>
      <c r="F386" s="10"/>
      <c r="G386" s="6"/>
      <c r="H386" s="6"/>
      <c r="I386" s="6" t="s">
        <v>34</v>
      </c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 t="s">
        <v>34</v>
      </c>
      <c r="X386" s="7"/>
      <c r="Y386" s="7"/>
      <c r="Z386" s="7"/>
      <c r="AA386" s="7"/>
    </row>
    <row r="387" spans="1:27" ht="28" x14ac:dyDescent="0.15">
      <c r="A387" s="6">
        <v>385</v>
      </c>
      <c r="B387" s="10" t="s">
        <v>685</v>
      </c>
      <c r="C387" s="10" t="s">
        <v>46</v>
      </c>
      <c r="D387" s="6"/>
      <c r="E387" s="6"/>
      <c r="F387" s="10"/>
      <c r="G387" s="6"/>
      <c r="H387" s="6"/>
      <c r="I387" s="6" t="s">
        <v>34</v>
      </c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 t="s">
        <v>34</v>
      </c>
      <c r="X387" s="7"/>
      <c r="Y387" s="7"/>
      <c r="Z387" s="7"/>
      <c r="AA387" s="7"/>
    </row>
    <row r="388" spans="1:27" ht="42" x14ac:dyDescent="0.15">
      <c r="A388" s="6">
        <v>386</v>
      </c>
      <c r="B388" s="10" t="s">
        <v>686</v>
      </c>
      <c r="C388" s="10"/>
      <c r="D388" s="6">
        <v>2017</v>
      </c>
      <c r="E388" s="6"/>
      <c r="F388" s="10"/>
      <c r="G388" s="6"/>
      <c r="H388" s="6"/>
      <c r="I388" s="6" t="s">
        <v>34</v>
      </c>
      <c r="J388" s="6" t="s">
        <v>34</v>
      </c>
      <c r="K388" s="6"/>
      <c r="L388" s="6"/>
      <c r="M388" s="6"/>
      <c r="N388" s="6"/>
      <c r="O388" s="6"/>
      <c r="P388" s="6" t="s">
        <v>34</v>
      </c>
      <c r="Q388" s="6"/>
      <c r="R388" s="6"/>
      <c r="S388" s="6"/>
      <c r="T388" s="6"/>
      <c r="U388" s="6"/>
      <c r="V388" s="6"/>
      <c r="W388" s="6" t="s">
        <v>34</v>
      </c>
      <c r="X388" s="7"/>
      <c r="Y388" s="7"/>
      <c r="Z388" s="7"/>
      <c r="AA388" s="7"/>
    </row>
    <row r="389" spans="1:27" ht="28" x14ac:dyDescent="0.15">
      <c r="A389" s="6">
        <v>387</v>
      </c>
      <c r="B389" s="10" t="s">
        <v>687</v>
      </c>
      <c r="C389" s="10" t="s">
        <v>688</v>
      </c>
      <c r="D389" s="6">
        <v>2019</v>
      </c>
      <c r="E389" s="6"/>
      <c r="F389" s="10"/>
      <c r="G389" s="6"/>
      <c r="H389" s="6"/>
      <c r="I389" s="6" t="s">
        <v>34</v>
      </c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 t="s">
        <v>34</v>
      </c>
      <c r="X389" s="7"/>
      <c r="Y389" s="7"/>
      <c r="Z389" s="7"/>
      <c r="AA389" s="7"/>
    </row>
    <row r="390" spans="1:27" ht="14" x14ac:dyDescent="0.15">
      <c r="A390" s="6">
        <v>388</v>
      </c>
      <c r="B390" s="10" t="s">
        <v>689</v>
      </c>
      <c r="C390" s="10"/>
      <c r="D390" s="6">
        <v>2019</v>
      </c>
      <c r="E390" s="6"/>
      <c r="F390" s="10"/>
      <c r="G390" s="6"/>
      <c r="H390" s="6"/>
      <c r="I390" s="6" t="s">
        <v>34</v>
      </c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 t="s">
        <v>34</v>
      </c>
      <c r="X390" s="7"/>
      <c r="Y390" s="7"/>
      <c r="Z390" s="7"/>
      <c r="AA390" s="7"/>
    </row>
    <row r="391" spans="1:27" ht="14" x14ac:dyDescent="0.15">
      <c r="A391" s="6">
        <v>389</v>
      </c>
      <c r="B391" s="10" t="s">
        <v>690</v>
      </c>
      <c r="C391" s="10" t="s">
        <v>90</v>
      </c>
      <c r="D391" s="6"/>
      <c r="E391" s="6"/>
      <c r="F391" s="10"/>
      <c r="G391" s="6"/>
      <c r="H391" s="6" t="s">
        <v>34</v>
      </c>
      <c r="I391" s="6" t="s">
        <v>34</v>
      </c>
      <c r="J391" s="6"/>
      <c r="K391" s="6"/>
      <c r="L391" s="6"/>
      <c r="M391" s="6"/>
      <c r="N391" s="6"/>
      <c r="O391" s="6"/>
      <c r="P391" s="6"/>
      <c r="Q391" s="6"/>
      <c r="R391" s="6" t="s">
        <v>34</v>
      </c>
      <c r="S391" s="6"/>
      <c r="T391" s="6"/>
      <c r="U391" s="6"/>
      <c r="V391" s="6"/>
      <c r="W391" s="6" t="s">
        <v>34</v>
      </c>
      <c r="X391" s="7"/>
      <c r="Y391" s="7"/>
      <c r="Z391" s="7"/>
      <c r="AA391" s="7"/>
    </row>
    <row r="392" spans="1:27" ht="28" x14ac:dyDescent="0.15">
      <c r="A392" s="6">
        <v>390</v>
      </c>
      <c r="B392" s="10" t="s">
        <v>691</v>
      </c>
      <c r="C392" s="10" t="s">
        <v>46</v>
      </c>
      <c r="D392" s="6"/>
      <c r="E392" s="6"/>
      <c r="F392" s="10"/>
      <c r="G392" s="6"/>
      <c r="H392" s="6"/>
      <c r="I392" s="6" t="s">
        <v>34</v>
      </c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 t="s">
        <v>34</v>
      </c>
      <c r="X392" s="7"/>
      <c r="Y392" s="7"/>
      <c r="Z392" s="7"/>
      <c r="AA392" s="7"/>
    </row>
    <row r="393" spans="1:27" ht="28" x14ac:dyDescent="0.15">
      <c r="A393" s="6">
        <v>391</v>
      </c>
      <c r="B393" s="10" t="s">
        <v>692</v>
      </c>
      <c r="C393" s="10" t="s">
        <v>364</v>
      </c>
      <c r="D393" s="6">
        <v>2015</v>
      </c>
      <c r="E393" s="6"/>
      <c r="F393" s="11" t="s">
        <v>693</v>
      </c>
      <c r="G393" s="6"/>
      <c r="H393" s="6"/>
      <c r="I393" s="6" t="s">
        <v>34</v>
      </c>
      <c r="J393" s="6" t="s">
        <v>34</v>
      </c>
      <c r="K393" s="6"/>
      <c r="L393" s="6"/>
      <c r="M393" s="6"/>
      <c r="N393" s="6"/>
      <c r="O393" s="6"/>
      <c r="P393" s="6" t="s">
        <v>34</v>
      </c>
      <c r="Q393" s="6"/>
      <c r="R393" s="6"/>
      <c r="S393" s="6"/>
      <c r="T393" s="6"/>
      <c r="U393" s="6"/>
      <c r="V393" s="6" t="s">
        <v>34</v>
      </c>
      <c r="W393" s="6" t="s">
        <v>34</v>
      </c>
      <c r="X393" s="7"/>
      <c r="Y393" s="7"/>
      <c r="Z393" s="7"/>
      <c r="AA393" s="7"/>
    </row>
    <row r="394" spans="1:27" ht="14" x14ac:dyDescent="0.15">
      <c r="A394" s="6">
        <v>392</v>
      </c>
      <c r="B394" s="10" t="s">
        <v>694</v>
      </c>
      <c r="C394" s="10"/>
      <c r="D394" s="6">
        <v>2019</v>
      </c>
      <c r="E394" s="6"/>
      <c r="F394" s="10"/>
      <c r="G394" s="6"/>
      <c r="H394" s="6"/>
      <c r="I394" s="6" t="s">
        <v>34</v>
      </c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 t="s">
        <v>34</v>
      </c>
      <c r="X394" s="7"/>
      <c r="Y394" s="7"/>
      <c r="Z394" s="7"/>
      <c r="AA394" s="7"/>
    </row>
    <row r="395" spans="1:27" ht="28" x14ac:dyDescent="0.15">
      <c r="A395" s="6">
        <v>393</v>
      </c>
      <c r="B395" s="10" t="s">
        <v>695</v>
      </c>
      <c r="C395" s="10" t="s">
        <v>696</v>
      </c>
      <c r="D395" s="6"/>
      <c r="E395" s="6"/>
      <c r="F395" s="10"/>
      <c r="G395" s="6"/>
      <c r="H395" s="6"/>
      <c r="I395" s="6" t="s">
        <v>34</v>
      </c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 t="s">
        <v>34</v>
      </c>
      <c r="X395" s="7"/>
      <c r="Y395" s="7"/>
      <c r="Z395" s="7"/>
      <c r="AA395" s="7"/>
    </row>
    <row r="396" spans="1:27" ht="56" x14ac:dyDescent="0.15">
      <c r="A396" s="6">
        <v>394</v>
      </c>
      <c r="B396" s="10" t="s">
        <v>697</v>
      </c>
      <c r="C396" s="10" t="s">
        <v>698</v>
      </c>
      <c r="D396" s="6"/>
      <c r="E396" s="6"/>
      <c r="F396" s="10"/>
      <c r="G396" s="6"/>
      <c r="H396" s="6"/>
      <c r="I396" s="6" t="s">
        <v>34</v>
      </c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 t="s">
        <v>34</v>
      </c>
      <c r="X396" s="7"/>
      <c r="Y396" s="7"/>
      <c r="Z396" s="7"/>
      <c r="AA396" s="7"/>
    </row>
    <row r="397" spans="1:27" ht="42" x14ac:dyDescent="0.15">
      <c r="A397" s="6">
        <v>395</v>
      </c>
      <c r="B397" s="10" t="s">
        <v>699</v>
      </c>
      <c r="C397" s="10" t="s">
        <v>700</v>
      </c>
      <c r="D397" s="6"/>
      <c r="E397" s="6"/>
      <c r="F397" s="10"/>
      <c r="G397" s="6"/>
      <c r="H397" s="6"/>
      <c r="I397" s="6" t="s">
        <v>34</v>
      </c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 t="s">
        <v>34</v>
      </c>
      <c r="X397" s="7"/>
      <c r="Y397" s="7"/>
      <c r="Z397" s="7"/>
      <c r="AA397" s="7"/>
    </row>
    <row r="398" spans="1:27" ht="28" x14ac:dyDescent="0.15">
      <c r="A398" s="6">
        <v>396</v>
      </c>
      <c r="B398" s="10" t="s">
        <v>701</v>
      </c>
      <c r="C398" s="10" t="s">
        <v>702</v>
      </c>
      <c r="D398" s="6"/>
      <c r="E398" s="6"/>
      <c r="F398" s="10"/>
      <c r="G398" s="6"/>
      <c r="H398" s="6"/>
      <c r="I398" s="6" t="s">
        <v>34</v>
      </c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 t="s">
        <v>34</v>
      </c>
      <c r="X398" s="7"/>
      <c r="Y398" s="7"/>
      <c r="Z398" s="7"/>
      <c r="AA398" s="7"/>
    </row>
    <row r="399" spans="1:27" ht="84" x14ac:dyDescent="0.15">
      <c r="A399" s="6">
        <v>397</v>
      </c>
      <c r="B399" s="10" t="s">
        <v>703</v>
      </c>
      <c r="C399" s="10" t="s">
        <v>704</v>
      </c>
      <c r="D399" s="6"/>
      <c r="E399" s="6"/>
      <c r="F399" s="10"/>
      <c r="G399" s="6"/>
      <c r="H399" s="6"/>
      <c r="I399" s="6" t="s">
        <v>34</v>
      </c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 t="s">
        <v>34</v>
      </c>
      <c r="X399" s="7"/>
      <c r="Y399" s="7"/>
      <c r="Z399" s="7"/>
      <c r="AA399" s="7"/>
    </row>
    <row r="400" spans="1:27" ht="28" x14ac:dyDescent="0.15">
      <c r="A400" s="6">
        <v>398</v>
      </c>
      <c r="B400" s="10" t="s">
        <v>705</v>
      </c>
      <c r="C400" s="10" t="s">
        <v>706</v>
      </c>
      <c r="D400" s="6"/>
      <c r="E400" s="6"/>
      <c r="F400" s="10"/>
      <c r="G400" s="6"/>
      <c r="H400" s="6"/>
      <c r="I400" s="6" t="s">
        <v>34</v>
      </c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 t="s">
        <v>34</v>
      </c>
      <c r="X400" s="7"/>
      <c r="Y400" s="7"/>
      <c r="Z400" s="7"/>
      <c r="AA400" s="7"/>
    </row>
    <row r="401" spans="1:27" ht="28" x14ac:dyDescent="0.15">
      <c r="A401" s="6">
        <v>399</v>
      </c>
      <c r="B401" s="10" t="s">
        <v>707</v>
      </c>
      <c r="C401" s="10" t="s">
        <v>708</v>
      </c>
      <c r="D401" s="6"/>
      <c r="E401" s="6"/>
      <c r="F401" s="10"/>
      <c r="G401" s="6"/>
      <c r="H401" s="6"/>
      <c r="I401" s="6" t="s">
        <v>34</v>
      </c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 t="s">
        <v>34</v>
      </c>
      <c r="X401" s="7"/>
      <c r="Y401" s="7"/>
      <c r="Z401" s="7"/>
      <c r="AA401" s="7"/>
    </row>
    <row r="402" spans="1:27" ht="56" x14ac:dyDescent="0.15">
      <c r="A402" s="6">
        <v>400</v>
      </c>
      <c r="B402" s="10" t="s">
        <v>709</v>
      </c>
      <c r="C402" s="10" t="s">
        <v>710</v>
      </c>
      <c r="D402" s="6"/>
      <c r="E402" s="6"/>
      <c r="F402" s="10"/>
      <c r="G402" s="6"/>
      <c r="H402" s="6"/>
      <c r="I402" s="6" t="s">
        <v>34</v>
      </c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 t="s">
        <v>34</v>
      </c>
      <c r="X402" s="7"/>
      <c r="Y402" s="7"/>
      <c r="Z402" s="7"/>
      <c r="AA402" s="7"/>
    </row>
    <row r="403" spans="1:27" ht="56" x14ac:dyDescent="0.15">
      <c r="A403" s="6">
        <v>401</v>
      </c>
      <c r="B403" s="10" t="s">
        <v>711</v>
      </c>
      <c r="C403" s="10" t="s">
        <v>712</v>
      </c>
      <c r="D403" s="6"/>
      <c r="E403" s="6"/>
      <c r="F403" s="10"/>
      <c r="G403" s="6" t="s">
        <v>34</v>
      </c>
      <c r="H403" s="6"/>
      <c r="I403" s="6" t="s">
        <v>34</v>
      </c>
      <c r="J403" s="6"/>
      <c r="K403" s="6"/>
      <c r="L403" s="6"/>
      <c r="M403" s="6"/>
      <c r="N403" s="6"/>
      <c r="O403" s="6"/>
      <c r="P403" s="6" t="s">
        <v>34</v>
      </c>
      <c r="Q403" s="6"/>
      <c r="R403" s="6"/>
      <c r="S403" s="6"/>
      <c r="T403" s="6"/>
      <c r="U403" s="6"/>
      <c r="V403" s="6"/>
      <c r="W403" s="6" t="s">
        <v>34</v>
      </c>
      <c r="X403" s="7"/>
      <c r="Y403" s="7"/>
      <c r="Z403" s="7"/>
      <c r="AA403" s="7"/>
    </row>
    <row r="404" spans="1:27" ht="42" x14ac:dyDescent="0.15">
      <c r="A404" s="6">
        <v>402</v>
      </c>
      <c r="B404" s="10" t="s">
        <v>713</v>
      </c>
      <c r="C404" s="10" t="s">
        <v>714</v>
      </c>
      <c r="D404" s="6"/>
      <c r="E404" s="6"/>
      <c r="F404" s="10"/>
      <c r="G404" s="6"/>
      <c r="H404" s="6"/>
      <c r="I404" s="6" t="s">
        <v>34</v>
      </c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 t="s">
        <v>34</v>
      </c>
      <c r="X404" s="7"/>
      <c r="Y404" s="7"/>
      <c r="Z404" s="7"/>
      <c r="AA404" s="7"/>
    </row>
    <row r="405" spans="1:27" ht="14" x14ac:dyDescent="0.15">
      <c r="A405" s="30">
        <v>403</v>
      </c>
      <c r="B405" s="31" t="s">
        <v>715</v>
      </c>
      <c r="C405" s="31" t="s">
        <v>716</v>
      </c>
      <c r="D405" s="30"/>
      <c r="E405" s="30"/>
      <c r="F405" s="31"/>
      <c r="G405" s="30"/>
      <c r="H405" s="30"/>
      <c r="I405" s="30" t="s">
        <v>34</v>
      </c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 t="s">
        <v>34</v>
      </c>
      <c r="X405" s="7"/>
      <c r="Y405" s="7"/>
      <c r="Z405" s="7"/>
      <c r="AA405" s="7"/>
    </row>
    <row r="406" spans="1:27" x14ac:dyDescent="0.15">
      <c r="A406" s="56" t="s">
        <v>717</v>
      </c>
      <c r="B406" s="57"/>
      <c r="C406" s="57"/>
      <c r="D406" s="57"/>
      <c r="E406" s="57"/>
      <c r="F406" s="57"/>
      <c r="G406" s="32">
        <f t="shared" ref="G406:W406" si="0">COUNTIF(G3:G405,"v")</f>
        <v>23</v>
      </c>
      <c r="H406" s="32">
        <f t="shared" si="0"/>
        <v>22</v>
      </c>
      <c r="I406" s="32">
        <f t="shared" si="0"/>
        <v>403</v>
      </c>
      <c r="J406" s="32">
        <f t="shared" si="0"/>
        <v>132</v>
      </c>
      <c r="K406" s="32">
        <f t="shared" si="0"/>
        <v>9</v>
      </c>
      <c r="L406" s="32">
        <f t="shared" si="0"/>
        <v>14</v>
      </c>
      <c r="M406" s="32">
        <f t="shared" si="0"/>
        <v>3</v>
      </c>
      <c r="N406" s="32">
        <f t="shared" si="0"/>
        <v>55</v>
      </c>
      <c r="O406" s="32">
        <f t="shared" si="0"/>
        <v>63</v>
      </c>
      <c r="P406" s="32">
        <f t="shared" si="0"/>
        <v>47</v>
      </c>
      <c r="Q406" s="32">
        <f t="shared" si="0"/>
        <v>41</v>
      </c>
      <c r="R406" s="32">
        <f t="shared" si="0"/>
        <v>21</v>
      </c>
      <c r="S406" s="32">
        <f t="shared" si="0"/>
        <v>10</v>
      </c>
      <c r="T406" s="32">
        <f t="shared" si="0"/>
        <v>14</v>
      </c>
      <c r="U406" s="32">
        <f t="shared" si="0"/>
        <v>11</v>
      </c>
      <c r="V406" s="32">
        <f t="shared" si="0"/>
        <v>102</v>
      </c>
      <c r="W406" s="32">
        <f t="shared" si="0"/>
        <v>400</v>
      </c>
      <c r="X406" s="7"/>
      <c r="Y406" s="7"/>
      <c r="Z406" s="7"/>
      <c r="AA406" s="7"/>
    </row>
    <row r="407" spans="1:27" x14ac:dyDescent="0.15">
      <c r="A407" s="7"/>
      <c r="B407" s="8"/>
      <c r="C407" s="8"/>
      <c r="D407" s="7"/>
      <c r="E407" s="7"/>
      <c r="F407" s="8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x14ac:dyDescent="0.15">
      <c r="A408" s="7"/>
      <c r="B408" s="8"/>
      <c r="C408" s="8"/>
      <c r="D408" s="7"/>
      <c r="E408" s="7"/>
      <c r="F408" s="8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x14ac:dyDescent="0.15">
      <c r="A409" s="7"/>
      <c r="B409" s="15"/>
      <c r="C409" s="15"/>
      <c r="D409" s="16"/>
      <c r="E409" s="7"/>
      <c r="F409" s="8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x14ac:dyDescent="0.15">
      <c r="A410" s="7"/>
      <c r="B410" s="8"/>
      <c r="C410" s="8"/>
      <c r="D410" s="7"/>
      <c r="E410" s="7"/>
      <c r="F410" s="8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x14ac:dyDescent="0.15">
      <c r="A411" s="7"/>
      <c r="B411" s="8"/>
      <c r="C411" s="8"/>
      <c r="D411" s="7"/>
      <c r="E411" s="7"/>
      <c r="F411" s="1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x14ac:dyDescent="0.15">
      <c r="A412" s="7"/>
      <c r="B412" s="8"/>
      <c r="C412" s="8"/>
      <c r="D412" s="7"/>
      <c r="E412" s="7"/>
      <c r="F412" s="8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x14ac:dyDescent="0.15">
      <c r="A413" s="7"/>
      <c r="B413" s="8"/>
      <c r="C413" s="8"/>
      <c r="D413" s="7"/>
      <c r="E413" s="7"/>
      <c r="F413" s="8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x14ac:dyDescent="0.15">
      <c r="A414" s="7"/>
      <c r="B414" s="8"/>
      <c r="C414" s="8"/>
      <c r="D414" s="7"/>
      <c r="E414" s="7"/>
      <c r="F414" s="8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x14ac:dyDescent="0.15">
      <c r="A415" s="7"/>
      <c r="B415" s="8"/>
      <c r="C415" s="8"/>
      <c r="D415" s="7"/>
      <c r="E415" s="7"/>
      <c r="F415" s="8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x14ac:dyDescent="0.15">
      <c r="A416" s="7"/>
      <c r="B416" s="15"/>
      <c r="C416" s="8"/>
      <c r="D416" s="7"/>
      <c r="E416" s="7"/>
      <c r="F416" s="8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x14ac:dyDescent="0.15">
      <c r="A417" s="7"/>
      <c r="B417" s="8"/>
      <c r="C417" s="8"/>
      <c r="D417" s="7"/>
      <c r="E417" s="7"/>
      <c r="F417" s="8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x14ac:dyDescent="0.15">
      <c r="A418" s="7"/>
      <c r="B418" s="8"/>
      <c r="C418" s="8"/>
      <c r="D418" s="7"/>
      <c r="E418" s="7"/>
      <c r="F418" s="8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x14ac:dyDescent="0.15">
      <c r="A419" s="7"/>
      <c r="B419" s="8"/>
      <c r="C419" s="8"/>
      <c r="D419" s="7"/>
      <c r="E419" s="7"/>
      <c r="F419" s="8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x14ac:dyDescent="0.15">
      <c r="A420" s="7"/>
      <c r="B420" s="8"/>
      <c r="C420" s="8"/>
      <c r="D420" s="7"/>
      <c r="E420" s="7"/>
      <c r="F420" s="8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x14ac:dyDescent="0.15">
      <c r="A421" s="7"/>
      <c r="B421" s="8"/>
      <c r="C421" s="8"/>
      <c r="D421" s="7"/>
      <c r="E421" s="7"/>
      <c r="F421" s="8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x14ac:dyDescent="0.15">
      <c r="A422" s="7"/>
      <c r="B422" s="8"/>
      <c r="C422" s="8"/>
      <c r="D422" s="18"/>
      <c r="E422" s="7"/>
      <c r="F422" s="8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x14ac:dyDescent="0.15">
      <c r="A423" s="7"/>
      <c r="B423" s="8"/>
      <c r="C423" s="8"/>
      <c r="D423" s="7"/>
      <c r="E423" s="7"/>
      <c r="F423" s="8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x14ac:dyDescent="0.15">
      <c r="A424" s="7"/>
      <c r="B424" s="8"/>
      <c r="C424" s="8"/>
      <c r="D424" s="7"/>
      <c r="E424" s="7"/>
      <c r="F424" s="8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x14ac:dyDescent="0.15">
      <c r="A425" s="7"/>
      <c r="B425" s="8"/>
      <c r="C425" s="8"/>
      <c r="D425" s="7"/>
      <c r="E425" s="7"/>
      <c r="F425" s="8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x14ac:dyDescent="0.15">
      <c r="A426" s="7"/>
      <c r="B426" s="8"/>
      <c r="C426" s="8"/>
      <c r="D426" s="7"/>
      <c r="E426" s="7"/>
      <c r="F426" s="8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x14ac:dyDescent="0.15">
      <c r="A427" s="7"/>
      <c r="B427" s="8"/>
      <c r="C427" s="8"/>
      <c r="D427" s="7"/>
      <c r="E427" s="7"/>
      <c r="F427" s="8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x14ac:dyDescent="0.15">
      <c r="A428" s="7"/>
      <c r="B428" s="8"/>
      <c r="C428" s="8"/>
      <c r="D428" s="7"/>
      <c r="E428" s="7"/>
      <c r="F428" s="8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x14ac:dyDescent="0.15">
      <c r="A429" s="7"/>
      <c r="B429" s="8"/>
      <c r="C429" s="8"/>
      <c r="D429" s="7"/>
      <c r="E429" s="7"/>
      <c r="F429" s="8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x14ac:dyDescent="0.15">
      <c r="A430" s="7"/>
      <c r="B430" s="8"/>
      <c r="C430" s="8"/>
      <c r="D430" s="7"/>
      <c r="E430" s="7"/>
      <c r="F430" s="8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x14ac:dyDescent="0.15">
      <c r="A431" s="7"/>
      <c r="B431" s="8"/>
      <c r="C431" s="8"/>
      <c r="D431" s="7"/>
      <c r="E431" s="7"/>
      <c r="F431" s="8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x14ac:dyDescent="0.15">
      <c r="A432" s="7"/>
      <c r="B432" s="8"/>
      <c r="C432" s="8"/>
      <c r="D432" s="7"/>
      <c r="E432" s="7"/>
      <c r="F432" s="8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x14ac:dyDescent="0.15">
      <c r="A433" s="7"/>
      <c r="B433" s="8"/>
      <c r="C433" s="8"/>
      <c r="D433" s="7"/>
      <c r="E433" s="7"/>
      <c r="F433" s="8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x14ac:dyDescent="0.15">
      <c r="A434" s="7"/>
      <c r="B434" s="8"/>
      <c r="C434" s="8"/>
      <c r="D434" s="7"/>
      <c r="E434" s="7"/>
      <c r="F434" s="8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x14ac:dyDescent="0.15">
      <c r="A435" s="7"/>
      <c r="B435" s="8"/>
      <c r="C435" s="8"/>
      <c r="D435" s="7"/>
      <c r="E435" s="7"/>
      <c r="F435" s="1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x14ac:dyDescent="0.15">
      <c r="A436" s="7"/>
      <c r="B436" s="8"/>
      <c r="C436" s="8"/>
      <c r="D436" s="7"/>
      <c r="E436" s="7"/>
      <c r="F436" s="8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x14ac:dyDescent="0.15">
      <c r="A437" s="7"/>
      <c r="B437" s="15"/>
      <c r="C437" s="8"/>
      <c r="D437" s="16"/>
      <c r="E437" s="7"/>
      <c r="F437" s="8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x14ac:dyDescent="0.15">
      <c r="A438" s="7"/>
      <c r="B438" s="8"/>
      <c r="C438" s="8"/>
      <c r="D438" s="7"/>
      <c r="E438" s="7"/>
      <c r="F438" s="8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x14ac:dyDescent="0.15">
      <c r="A439" s="7"/>
      <c r="B439" s="8"/>
      <c r="C439" s="8"/>
      <c r="D439" s="7"/>
      <c r="E439" s="7"/>
      <c r="F439" s="8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x14ac:dyDescent="0.15">
      <c r="A440" s="7"/>
      <c r="B440" s="8"/>
      <c r="C440" s="8"/>
      <c r="D440" s="7"/>
      <c r="E440" s="7"/>
      <c r="F440" s="8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x14ac:dyDescent="0.15">
      <c r="A441" s="7"/>
      <c r="B441" s="8"/>
      <c r="C441" s="8"/>
      <c r="D441" s="7"/>
      <c r="E441" s="7"/>
      <c r="F441" s="8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x14ac:dyDescent="0.15">
      <c r="A442" s="7"/>
      <c r="B442" s="8"/>
      <c r="C442" s="8"/>
      <c r="D442" s="7"/>
      <c r="E442" s="7"/>
      <c r="F442" s="8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x14ac:dyDescent="0.15">
      <c r="A443" s="7"/>
      <c r="B443" s="8"/>
      <c r="C443" s="8"/>
      <c r="D443" s="7"/>
      <c r="E443" s="7"/>
      <c r="F443" s="8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x14ac:dyDescent="0.15">
      <c r="A444" s="7"/>
      <c r="B444" s="8"/>
      <c r="C444" s="8"/>
      <c r="D444" s="7"/>
      <c r="E444" s="7"/>
      <c r="F444" s="8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x14ac:dyDescent="0.15">
      <c r="A445" s="7"/>
      <c r="B445" s="8"/>
      <c r="C445" s="8"/>
      <c r="D445" s="7"/>
      <c r="E445" s="7"/>
      <c r="F445" s="8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x14ac:dyDescent="0.15">
      <c r="A446" s="7"/>
      <c r="B446" s="8"/>
      <c r="C446" s="8"/>
      <c r="D446" s="7"/>
      <c r="E446" s="7"/>
      <c r="F446" s="8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x14ac:dyDescent="0.15">
      <c r="A447" s="7"/>
      <c r="B447" s="8"/>
      <c r="C447" s="8"/>
      <c r="D447" s="7"/>
      <c r="E447" s="7"/>
      <c r="F447" s="8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x14ac:dyDescent="0.15">
      <c r="A448" s="7"/>
      <c r="B448" s="8"/>
      <c r="C448" s="8"/>
      <c r="D448" s="7"/>
      <c r="E448" s="7"/>
      <c r="F448" s="8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x14ac:dyDescent="0.15">
      <c r="A449" s="7"/>
      <c r="B449" s="8"/>
      <c r="C449" s="8"/>
      <c r="D449" s="7"/>
      <c r="E449" s="7"/>
      <c r="F449" s="8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x14ac:dyDescent="0.15">
      <c r="A450" s="7"/>
      <c r="B450" s="8"/>
      <c r="C450" s="8"/>
      <c r="D450" s="7"/>
      <c r="E450" s="7"/>
      <c r="F450" s="8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x14ac:dyDescent="0.15">
      <c r="A451" s="7"/>
      <c r="B451" s="8"/>
      <c r="C451" s="8"/>
      <c r="D451" s="7"/>
      <c r="E451" s="7"/>
      <c r="F451" s="8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x14ac:dyDescent="0.15">
      <c r="A452" s="7"/>
      <c r="B452" s="8"/>
      <c r="C452" s="8"/>
      <c r="D452" s="7"/>
      <c r="E452" s="7"/>
      <c r="F452" s="8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x14ac:dyDescent="0.15">
      <c r="A453" s="7"/>
      <c r="B453" s="8"/>
      <c r="C453" s="8"/>
      <c r="D453" s="7"/>
      <c r="E453" s="7"/>
      <c r="F453" s="8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x14ac:dyDescent="0.15">
      <c r="A454" s="7"/>
      <c r="B454" s="8"/>
      <c r="C454" s="8"/>
      <c r="D454" s="7"/>
      <c r="E454" s="7"/>
      <c r="F454" s="8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x14ac:dyDescent="0.15">
      <c r="A455" s="7"/>
      <c r="B455" s="8"/>
      <c r="C455" s="8"/>
      <c r="D455" s="7"/>
      <c r="E455" s="7"/>
      <c r="F455" s="1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x14ac:dyDescent="0.15">
      <c r="A456" s="7"/>
      <c r="B456" s="8"/>
      <c r="C456" s="8"/>
      <c r="D456" s="7"/>
      <c r="E456" s="7"/>
      <c r="F456" s="8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x14ac:dyDescent="0.15">
      <c r="A457" s="7"/>
      <c r="B457" s="8"/>
      <c r="C457" s="8"/>
      <c r="D457" s="7"/>
      <c r="E457" s="7"/>
      <c r="F457" s="8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x14ac:dyDescent="0.15">
      <c r="A458" s="7"/>
      <c r="B458" s="8"/>
      <c r="C458" s="8"/>
      <c r="D458" s="7"/>
      <c r="E458" s="7"/>
      <c r="F458" s="8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x14ac:dyDescent="0.15">
      <c r="A459" s="7"/>
      <c r="B459" s="8"/>
      <c r="C459" s="8"/>
      <c r="D459" s="7"/>
      <c r="E459" s="7"/>
      <c r="F459" s="8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x14ac:dyDescent="0.15">
      <c r="A460" s="7"/>
      <c r="B460" s="8"/>
      <c r="C460" s="8"/>
      <c r="D460" s="18"/>
      <c r="E460" s="7"/>
      <c r="F460" s="8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x14ac:dyDescent="0.15">
      <c r="A461" s="7"/>
      <c r="B461" s="8"/>
      <c r="C461" s="8"/>
      <c r="D461" s="7"/>
      <c r="E461" s="7"/>
      <c r="F461" s="8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x14ac:dyDescent="0.15">
      <c r="A462" s="7"/>
      <c r="B462" s="8"/>
      <c r="C462" s="8"/>
      <c r="D462" s="7"/>
      <c r="E462" s="7"/>
      <c r="F462" s="8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x14ac:dyDescent="0.15">
      <c r="A463" s="7"/>
      <c r="B463" s="8"/>
      <c r="C463" s="8"/>
      <c r="D463" s="7"/>
      <c r="E463" s="7"/>
      <c r="F463" s="8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x14ac:dyDescent="0.15">
      <c r="A464" s="7"/>
      <c r="B464" s="8"/>
      <c r="C464" s="8"/>
      <c r="D464" s="7"/>
      <c r="E464" s="7"/>
      <c r="F464" s="8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x14ac:dyDescent="0.15">
      <c r="A465" s="7"/>
      <c r="B465" s="8"/>
      <c r="C465" s="8"/>
      <c r="D465" s="7"/>
      <c r="E465" s="7"/>
      <c r="F465" s="8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x14ac:dyDescent="0.15">
      <c r="A466" s="7"/>
      <c r="B466" s="8"/>
      <c r="C466" s="8"/>
      <c r="D466" s="7"/>
      <c r="E466" s="7"/>
      <c r="F466" s="8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x14ac:dyDescent="0.15">
      <c r="A467" s="7"/>
      <c r="B467" s="8"/>
      <c r="C467" s="8"/>
      <c r="D467" s="7"/>
      <c r="E467" s="7"/>
      <c r="F467" s="8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x14ac:dyDescent="0.15">
      <c r="A468" s="7"/>
      <c r="B468" s="15"/>
      <c r="C468" s="8"/>
      <c r="D468" s="7"/>
      <c r="E468" s="7"/>
      <c r="F468" s="8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x14ac:dyDescent="0.15">
      <c r="A469" s="7"/>
      <c r="B469" s="8"/>
      <c r="C469" s="8"/>
      <c r="D469" s="7"/>
      <c r="E469" s="7"/>
      <c r="F469" s="8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x14ac:dyDescent="0.15">
      <c r="A470" s="7"/>
      <c r="B470" s="8"/>
      <c r="C470" s="8"/>
      <c r="D470" s="7"/>
      <c r="E470" s="7"/>
      <c r="F470" s="8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x14ac:dyDescent="0.15">
      <c r="A471" s="7"/>
      <c r="B471" s="8"/>
      <c r="C471" s="8"/>
      <c r="D471" s="7"/>
      <c r="E471" s="7"/>
      <c r="F471" s="8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x14ac:dyDescent="0.15">
      <c r="A472" s="7"/>
      <c r="B472" s="8"/>
      <c r="C472" s="8"/>
      <c r="D472" s="7"/>
      <c r="E472" s="7"/>
      <c r="F472" s="8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x14ac:dyDescent="0.15">
      <c r="A473" s="7"/>
      <c r="B473" s="8"/>
      <c r="C473" s="8"/>
      <c r="D473" s="7"/>
      <c r="E473" s="7"/>
      <c r="F473" s="8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x14ac:dyDescent="0.15">
      <c r="A474" s="7"/>
      <c r="B474" s="8"/>
      <c r="C474" s="8"/>
      <c r="D474" s="7"/>
      <c r="E474" s="7"/>
      <c r="F474" s="8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x14ac:dyDescent="0.15">
      <c r="A475" s="7"/>
      <c r="B475" s="8"/>
      <c r="C475" s="8"/>
      <c r="D475" s="7"/>
      <c r="E475" s="7"/>
      <c r="F475" s="8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x14ac:dyDescent="0.15">
      <c r="A476" s="7"/>
      <c r="B476" s="8"/>
      <c r="C476" s="8"/>
      <c r="D476" s="7"/>
      <c r="E476" s="7"/>
      <c r="F476" s="8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x14ac:dyDescent="0.15">
      <c r="A477" s="7"/>
      <c r="B477" s="8"/>
      <c r="C477" s="8"/>
      <c r="D477" s="7"/>
      <c r="E477" s="7"/>
      <c r="F477" s="8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x14ac:dyDescent="0.15">
      <c r="A478" s="7"/>
      <c r="B478" s="8"/>
      <c r="C478" s="8"/>
      <c r="D478" s="7"/>
      <c r="E478" s="7"/>
      <c r="F478" s="8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x14ac:dyDescent="0.15">
      <c r="A479" s="7"/>
      <c r="B479" s="8"/>
      <c r="C479" s="8"/>
      <c r="D479" s="7"/>
      <c r="E479" s="7"/>
      <c r="F479" s="8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x14ac:dyDescent="0.15">
      <c r="A480" s="7"/>
      <c r="B480" s="8"/>
      <c r="C480" s="8"/>
      <c r="D480" s="7"/>
      <c r="E480" s="7"/>
      <c r="F480" s="8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x14ac:dyDescent="0.15">
      <c r="A481" s="7"/>
      <c r="B481" s="8"/>
      <c r="C481" s="8"/>
      <c r="D481" s="18"/>
      <c r="E481" s="7"/>
      <c r="F481" s="8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x14ac:dyDescent="0.15">
      <c r="A482" s="7"/>
      <c r="B482" s="8"/>
      <c r="C482" s="8"/>
      <c r="D482" s="7"/>
      <c r="E482" s="7"/>
      <c r="F482" s="8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x14ac:dyDescent="0.15">
      <c r="A483" s="7"/>
      <c r="B483" s="8"/>
      <c r="C483" s="8"/>
      <c r="D483" s="7"/>
      <c r="E483" s="7"/>
      <c r="F483" s="8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x14ac:dyDescent="0.15">
      <c r="A484" s="7"/>
      <c r="B484" s="8"/>
      <c r="C484" s="8"/>
      <c r="D484" s="7"/>
      <c r="E484" s="7"/>
      <c r="F484" s="8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x14ac:dyDescent="0.15">
      <c r="A485" s="7"/>
      <c r="B485" s="8"/>
      <c r="C485" s="8"/>
      <c r="D485" s="7"/>
      <c r="E485" s="7"/>
      <c r="F485" s="1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x14ac:dyDescent="0.15">
      <c r="A486" s="7"/>
      <c r="B486" s="8"/>
      <c r="C486" s="8"/>
      <c r="D486" s="7"/>
      <c r="E486" s="7"/>
      <c r="F486" s="8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x14ac:dyDescent="0.15">
      <c r="A487" s="7"/>
      <c r="B487" s="8"/>
      <c r="C487" s="8"/>
      <c r="D487" s="7"/>
      <c r="E487" s="7"/>
      <c r="F487" s="8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x14ac:dyDescent="0.15">
      <c r="A488" s="7"/>
      <c r="B488" s="8"/>
      <c r="C488" s="8"/>
      <c r="D488" s="7"/>
      <c r="E488" s="7"/>
      <c r="F488" s="8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x14ac:dyDescent="0.15">
      <c r="A489" s="7"/>
      <c r="B489" s="8"/>
      <c r="C489" s="8"/>
      <c r="D489" s="7"/>
      <c r="E489" s="7"/>
      <c r="F489" s="8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x14ac:dyDescent="0.15">
      <c r="A490" s="7"/>
      <c r="B490" s="8"/>
      <c r="C490" s="8"/>
      <c r="D490" s="7"/>
      <c r="E490" s="7"/>
      <c r="F490" s="8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x14ac:dyDescent="0.15">
      <c r="A491" s="7"/>
      <c r="B491" s="8"/>
      <c r="C491" s="8"/>
      <c r="D491" s="7"/>
      <c r="E491" s="7"/>
      <c r="F491" s="8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x14ac:dyDescent="0.15">
      <c r="A492" s="7"/>
      <c r="B492" s="8"/>
      <c r="C492" s="8"/>
      <c r="D492" s="7"/>
      <c r="E492" s="7"/>
      <c r="F492" s="8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x14ac:dyDescent="0.15">
      <c r="A493" s="7"/>
      <c r="B493" s="8"/>
      <c r="C493" s="8"/>
      <c r="D493" s="7"/>
      <c r="E493" s="7"/>
      <c r="F493" s="8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x14ac:dyDescent="0.15">
      <c r="A494" s="7"/>
      <c r="B494" s="8"/>
      <c r="C494" s="8"/>
      <c r="D494" s="7"/>
      <c r="E494" s="7"/>
      <c r="F494" s="8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x14ac:dyDescent="0.15">
      <c r="A495" s="7"/>
      <c r="B495" s="8"/>
      <c r="C495" s="8"/>
      <c r="D495" s="7"/>
      <c r="E495" s="7"/>
      <c r="F495" s="8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x14ac:dyDescent="0.15">
      <c r="A496" s="7"/>
      <c r="B496" s="8"/>
      <c r="C496" s="8"/>
      <c r="D496" s="7"/>
      <c r="E496" s="7"/>
      <c r="F496" s="8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x14ac:dyDescent="0.15">
      <c r="A497" s="7"/>
      <c r="B497" s="8"/>
      <c r="C497" s="8"/>
      <c r="D497" s="7"/>
      <c r="E497" s="7"/>
      <c r="F497" s="8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x14ac:dyDescent="0.15">
      <c r="A498" s="7"/>
      <c r="B498" s="8"/>
      <c r="C498" s="8"/>
      <c r="D498" s="7"/>
      <c r="E498" s="7"/>
      <c r="F498" s="8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x14ac:dyDescent="0.15">
      <c r="A499" s="7"/>
      <c r="B499" s="8"/>
      <c r="C499" s="8"/>
      <c r="D499" s="7"/>
      <c r="E499" s="7"/>
      <c r="F499" s="8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x14ac:dyDescent="0.15">
      <c r="A500" s="7"/>
      <c r="B500" s="8"/>
      <c r="C500" s="8"/>
      <c r="D500" s="7"/>
      <c r="E500" s="7"/>
      <c r="F500" s="8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x14ac:dyDescent="0.15">
      <c r="A501" s="7"/>
      <c r="B501" s="8"/>
      <c r="C501" s="8"/>
      <c r="D501" s="7"/>
      <c r="E501" s="7"/>
      <c r="F501" s="8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x14ac:dyDescent="0.15">
      <c r="A502" s="7"/>
      <c r="B502" s="8"/>
      <c r="C502" s="8"/>
      <c r="D502" s="7"/>
      <c r="E502" s="7"/>
      <c r="F502" s="8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x14ac:dyDescent="0.15">
      <c r="A503" s="7"/>
      <c r="B503" s="8"/>
      <c r="C503" s="8"/>
      <c r="D503" s="7"/>
      <c r="E503" s="7"/>
      <c r="F503" s="8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x14ac:dyDescent="0.15">
      <c r="A504" s="7"/>
      <c r="B504" s="15"/>
      <c r="C504" s="8"/>
      <c r="D504" s="7"/>
      <c r="E504" s="7"/>
      <c r="F504" s="8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x14ac:dyDescent="0.15">
      <c r="A505" s="7"/>
      <c r="B505" s="8"/>
      <c r="C505" s="8"/>
      <c r="D505" s="7"/>
      <c r="E505" s="7"/>
      <c r="F505" s="8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x14ac:dyDescent="0.15">
      <c r="A506" s="7"/>
      <c r="B506" s="8"/>
      <c r="C506" s="8"/>
      <c r="D506" s="7"/>
      <c r="E506" s="7"/>
      <c r="F506" s="8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x14ac:dyDescent="0.15">
      <c r="A507" s="7"/>
      <c r="B507" s="8"/>
      <c r="C507" s="19"/>
      <c r="D507" s="7"/>
      <c r="E507" s="7"/>
      <c r="F507" s="8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x14ac:dyDescent="0.15">
      <c r="A508" s="7"/>
      <c r="B508" s="8"/>
      <c r="C508" s="8"/>
      <c r="D508" s="7"/>
      <c r="E508" s="7"/>
      <c r="F508" s="8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x14ac:dyDescent="0.15">
      <c r="A509" s="7"/>
      <c r="B509" s="8"/>
      <c r="C509" s="8"/>
      <c r="D509" s="7"/>
      <c r="E509" s="7"/>
      <c r="F509" s="8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x14ac:dyDescent="0.15">
      <c r="A510" s="7"/>
      <c r="B510" s="8"/>
      <c r="C510" s="8"/>
      <c r="D510" s="7"/>
      <c r="E510" s="7"/>
      <c r="F510" s="8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x14ac:dyDescent="0.15">
      <c r="A511" s="7"/>
      <c r="B511" s="8"/>
      <c r="C511" s="8"/>
      <c r="D511" s="20"/>
      <c r="E511" s="7"/>
      <c r="F511" s="8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x14ac:dyDescent="0.15">
      <c r="A512" s="7"/>
      <c r="B512" s="8"/>
      <c r="C512" s="8"/>
      <c r="D512" s="7"/>
      <c r="E512" s="7"/>
      <c r="F512" s="8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x14ac:dyDescent="0.15">
      <c r="A513" s="7"/>
      <c r="B513" s="15"/>
      <c r="C513" s="15"/>
      <c r="D513" s="16"/>
      <c r="E513" s="7"/>
      <c r="F513" s="8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x14ac:dyDescent="0.15">
      <c r="A514" s="7"/>
      <c r="B514" s="8"/>
      <c r="C514" s="8"/>
      <c r="D514" s="7"/>
      <c r="E514" s="7"/>
      <c r="F514" s="8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x14ac:dyDescent="0.15">
      <c r="A515" s="7"/>
      <c r="B515" s="8"/>
      <c r="C515" s="8"/>
      <c r="D515" s="7"/>
      <c r="E515" s="7"/>
      <c r="F515" s="8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x14ac:dyDescent="0.15">
      <c r="A516" s="7"/>
      <c r="B516" s="8"/>
      <c r="C516" s="8"/>
      <c r="D516" s="7"/>
      <c r="E516" s="7"/>
      <c r="F516" s="8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x14ac:dyDescent="0.15">
      <c r="A517" s="7"/>
      <c r="B517" s="8"/>
      <c r="C517" s="8"/>
      <c r="D517" s="7"/>
      <c r="E517" s="7"/>
      <c r="F517" s="8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x14ac:dyDescent="0.15">
      <c r="A518" s="7"/>
      <c r="B518" s="8"/>
      <c r="C518" s="21"/>
      <c r="D518" s="7"/>
      <c r="E518" s="7"/>
      <c r="F518" s="8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x14ac:dyDescent="0.15">
      <c r="A519" s="7"/>
      <c r="B519" s="8"/>
      <c r="C519" s="8"/>
      <c r="D519" s="7"/>
      <c r="E519" s="7"/>
      <c r="F519" s="8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x14ac:dyDescent="0.15">
      <c r="A520" s="7"/>
      <c r="B520" s="8"/>
      <c r="C520" s="8"/>
      <c r="D520" s="7"/>
      <c r="E520" s="7"/>
      <c r="F520" s="8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x14ac:dyDescent="0.15">
      <c r="A521" s="7"/>
      <c r="B521" s="8"/>
      <c r="C521" s="8"/>
      <c r="D521" s="7"/>
      <c r="E521" s="7"/>
      <c r="F521" s="8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x14ac:dyDescent="0.15">
      <c r="A522" s="7"/>
      <c r="B522" s="8"/>
      <c r="C522" s="8"/>
      <c r="D522" s="7"/>
      <c r="E522" s="7"/>
      <c r="F522" s="8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x14ac:dyDescent="0.15">
      <c r="A523" s="7"/>
      <c r="B523" s="8"/>
      <c r="C523" s="8"/>
      <c r="D523" s="7"/>
      <c r="E523" s="7"/>
      <c r="F523" s="8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x14ac:dyDescent="0.15">
      <c r="A524" s="7"/>
      <c r="B524" s="8"/>
      <c r="C524" s="8"/>
      <c r="D524" s="7"/>
      <c r="E524" s="7"/>
      <c r="F524" s="8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x14ac:dyDescent="0.15">
      <c r="A525" s="7"/>
      <c r="B525" s="8"/>
      <c r="C525" s="8"/>
      <c r="D525" s="20"/>
      <c r="E525" s="7"/>
      <c r="F525" s="8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x14ac:dyDescent="0.15">
      <c r="A526" s="7"/>
      <c r="B526" s="8"/>
      <c r="C526" s="8"/>
      <c r="D526" s="7"/>
      <c r="E526" s="7"/>
      <c r="F526" s="8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x14ac:dyDescent="0.15">
      <c r="A527" s="7"/>
      <c r="B527" s="8"/>
      <c r="C527" s="8"/>
      <c r="D527" s="7"/>
      <c r="E527" s="7"/>
      <c r="F527" s="8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x14ac:dyDescent="0.15">
      <c r="A528" s="7"/>
      <c r="B528" s="8"/>
      <c r="C528" s="8"/>
      <c r="D528" s="7"/>
      <c r="E528" s="7"/>
      <c r="F528" s="8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x14ac:dyDescent="0.15">
      <c r="A529" s="7"/>
      <c r="B529" s="8"/>
      <c r="C529" s="8"/>
      <c r="D529" s="7"/>
      <c r="E529" s="7"/>
      <c r="F529" s="8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x14ac:dyDescent="0.15">
      <c r="A530" s="7"/>
      <c r="B530" s="8"/>
      <c r="C530" s="8"/>
      <c r="D530" s="7"/>
      <c r="E530" s="7"/>
      <c r="F530" s="1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x14ac:dyDescent="0.15">
      <c r="A531" s="7"/>
      <c r="B531" s="8"/>
      <c r="C531" s="8"/>
      <c r="D531" s="7"/>
      <c r="E531" s="7"/>
      <c r="F531" s="8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x14ac:dyDescent="0.15">
      <c r="A532" s="7"/>
      <c r="B532" s="8"/>
      <c r="C532" s="8"/>
      <c r="D532" s="7"/>
      <c r="E532" s="7"/>
      <c r="F532" s="8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x14ac:dyDescent="0.15">
      <c r="A533" s="7"/>
      <c r="B533" s="15"/>
      <c r="C533" s="8"/>
      <c r="D533" s="7"/>
      <c r="E533" s="7"/>
      <c r="F533" s="8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x14ac:dyDescent="0.15">
      <c r="A534" s="7"/>
      <c r="B534" s="8"/>
      <c r="C534" s="8"/>
      <c r="D534" s="7"/>
      <c r="E534" s="7"/>
      <c r="F534" s="8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x14ac:dyDescent="0.15">
      <c r="A535" s="7"/>
      <c r="B535" s="8"/>
      <c r="C535" s="8"/>
      <c r="D535" s="20"/>
      <c r="E535" s="7"/>
      <c r="F535" s="8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x14ac:dyDescent="0.15">
      <c r="A536" s="7"/>
      <c r="B536" s="8"/>
      <c r="C536" s="8"/>
      <c r="D536" s="7"/>
      <c r="E536" s="7"/>
      <c r="F536" s="8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x14ac:dyDescent="0.15">
      <c r="A537" s="7"/>
      <c r="B537" s="15"/>
      <c r="C537" s="8"/>
      <c r="D537" s="7"/>
      <c r="E537" s="7"/>
      <c r="F537" s="8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x14ac:dyDescent="0.15">
      <c r="A538" s="7"/>
      <c r="B538" s="8"/>
      <c r="C538" s="8"/>
      <c r="D538" s="7"/>
      <c r="E538" s="7"/>
      <c r="F538" s="8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x14ac:dyDescent="0.15">
      <c r="A539" s="7"/>
      <c r="B539" s="8"/>
      <c r="C539" s="8"/>
      <c r="D539" s="7"/>
      <c r="E539" s="7"/>
      <c r="F539" s="8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x14ac:dyDescent="0.15">
      <c r="A540" s="7"/>
      <c r="B540" s="15"/>
      <c r="C540" s="8"/>
      <c r="D540" s="7"/>
      <c r="E540" s="7"/>
      <c r="F540" s="8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x14ac:dyDescent="0.15">
      <c r="A541" s="7"/>
      <c r="B541" s="8"/>
      <c r="C541" s="8"/>
      <c r="D541" s="7"/>
      <c r="E541" s="7"/>
      <c r="F541" s="8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x14ac:dyDescent="0.15">
      <c r="A542" s="7"/>
      <c r="B542" s="8"/>
      <c r="C542" s="8"/>
      <c r="D542" s="7"/>
      <c r="E542" s="7"/>
      <c r="F542" s="8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x14ac:dyDescent="0.15">
      <c r="A543" s="7"/>
      <c r="B543" s="8"/>
      <c r="C543" s="8"/>
      <c r="D543" s="7"/>
      <c r="E543" s="7"/>
      <c r="F543" s="1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x14ac:dyDescent="0.15">
      <c r="A544" s="7"/>
      <c r="B544" s="8"/>
      <c r="C544" s="8"/>
      <c r="D544" s="7"/>
      <c r="E544" s="7"/>
      <c r="F544" s="8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x14ac:dyDescent="0.15">
      <c r="A545" s="7"/>
      <c r="B545" s="8"/>
      <c r="C545" s="8"/>
      <c r="D545" s="7"/>
      <c r="E545" s="7"/>
      <c r="F545" s="8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x14ac:dyDescent="0.15">
      <c r="A546" s="7"/>
      <c r="B546" s="8"/>
      <c r="C546" s="8"/>
      <c r="D546" s="7"/>
      <c r="E546" s="7"/>
      <c r="F546" s="8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x14ac:dyDescent="0.15">
      <c r="A547" s="7"/>
      <c r="B547" s="8"/>
      <c r="C547" s="8"/>
      <c r="D547" s="7"/>
      <c r="E547" s="7"/>
      <c r="F547" s="8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x14ac:dyDescent="0.15">
      <c r="A548" s="7"/>
      <c r="B548" s="8"/>
      <c r="C548" s="8"/>
      <c r="D548" s="7"/>
      <c r="E548" s="7"/>
      <c r="F548" s="8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x14ac:dyDescent="0.15">
      <c r="A549" s="7"/>
      <c r="B549" s="8"/>
      <c r="C549" s="8"/>
      <c r="D549" s="7"/>
      <c r="E549" s="7"/>
      <c r="F549" s="8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x14ac:dyDescent="0.15">
      <c r="A550" s="7"/>
      <c r="B550" s="8"/>
      <c r="C550" s="8"/>
      <c r="D550" s="7"/>
      <c r="E550" s="7"/>
      <c r="F550" s="8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x14ac:dyDescent="0.15">
      <c r="A551" s="7"/>
      <c r="B551" s="8"/>
      <c r="C551" s="8"/>
      <c r="D551" s="7"/>
      <c r="E551" s="7"/>
      <c r="F551" s="8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x14ac:dyDescent="0.15">
      <c r="A552" s="7"/>
      <c r="B552" s="8"/>
      <c r="C552" s="8"/>
      <c r="D552" s="7"/>
      <c r="E552" s="7"/>
      <c r="F552" s="8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x14ac:dyDescent="0.15">
      <c r="A553" s="7"/>
      <c r="B553" s="8"/>
      <c r="C553" s="8"/>
      <c r="D553" s="7"/>
      <c r="E553" s="7"/>
      <c r="F553" s="8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x14ac:dyDescent="0.15">
      <c r="A554" s="7"/>
      <c r="B554" s="8"/>
      <c r="C554" s="8"/>
      <c r="D554" s="7"/>
      <c r="E554" s="7"/>
      <c r="F554" s="8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x14ac:dyDescent="0.15">
      <c r="A555" s="7"/>
      <c r="B555" s="8"/>
      <c r="C555" s="8"/>
      <c r="D555" s="7"/>
      <c r="E555" s="7"/>
      <c r="F555" s="8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x14ac:dyDescent="0.15">
      <c r="A556" s="7"/>
      <c r="B556" s="8"/>
      <c r="C556" s="8"/>
      <c r="D556" s="7"/>
      <c r="E556" s="7"/>
      <c r="F556" s="8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x14ac:dyDescent="0.15">
      <c r="A557" s="7"/>
      <c r="B557" s="8"/>
      <c r="C557" s="8"/>
      <c r="D557" s="7"/>
      <c r="E557" s="7"/>
      <c r="F557" s="8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x14ac:dyDescent="0.15">
      <c r="A558" s="7"/>
      <c r="B558" s="8"/>
      <c r="C558" s="8"/>
      <c r="D558" s="7"/>
      <c r="E558" s="7"/>
      <c r="F558" s="8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x14ac:dyDescent="0.15">
      <c r="A559" s="7"/>
      <c r="B559" s="8"/>
      <c r="C559" s="8"/>
      <c r="D559" s="7"/>
      <c r="E559" s="7"/>
      <c r="F559" s="8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x14ac:dyDescent="0.15">
      <c r="A560" s="7"/>
      <c r="B560" s="8"/>
      <c r="C560" s="8"/>
      <c r="D560" s="7"/>
      <c r="E560" s="7"/>
      <c r="F560" s="8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x14ac:dyDescent="0.15">
      <c r="A561" s="7"/>
      <c r="B561" s="8"/>
      <c r="C561" s="8"/>
      <c r="D561" s="7"/>
      <c r="E561" s="7"/>
      <c r="F561" s="8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x14ac:dyDescent="0.15">
      <c r="A562" s="7"/>
      <c r="B562" s="15"/>
      <c r="C562" s="8"/>
      <c r="D562" s="22"/>
      <c r="E562" s="7"/>
      <c r="F562" s="8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x14ac:dyDescent="0.15">
      <c r="A563" s="7"/>
      <c r="B563" s="8"/>
      <c r="C563" s="8"/>
      <c r="D563" s="7"/>
      <c r="E563" s="7"/>
      <c r="F563" s="8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x14ac:dyDescent="0.15">
      <c r="A564" s="7"/>
      <c r="B564" s="15"/>
      <c r="C564" s="15"/>
      <c r="D564" s="16"/>
      <c r="E564" s="7"/>
      <c r="F564" s="8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x14ac:dyDescent="0.15">
      <c r="A565" s="7"/>
      <c r="B565" s="8"/>
      <c r="C565" s="8"/>
      <c r="D565" s="7"/>
      <c r="E565" s="7"/>
      <c r="F565" s="8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x14ac:dyDescent="0.15">
      <c r="A566" s="7"/>
      <c r="B566" s="15"/>
      <c r="C566" s="8"/>
      <c r="D566" s="7"/>
      <c r="E566" s="7"/>
      <c r="F566" s="8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x14ac:dyDescent="0.15">
      <c r="A567" s="7"/>
      <c r="B567" s="15"/>
      <c r="C567" s="8"/>
      <c r="D567" s="7"/>
      <c r="E567" s="7"/>
      <c r="F567" s="8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x14ac:dyDescent="0.15">
      <c r="A568" s="7"/>
      <c r="B568" s="8"/>
      <c r="C568" s="8"/>
      <c r="D568" s="7"/>
      <c r="E568" s="7"/>
      <c r="F568" s="8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x14ac:dyDescent="0.15">
      <c r="A569" s="7"/>
      <c r="B569" s="15"/>
      <c r="C569" s="8"/>
      <c r="D569" s="7"/>
      <c r="E569" s="7"/>
      <c r="F569" s="8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x14ac:dyDescent="0.15">
      <c r="A570" s="7"/>
      <c r="B570" s="15"/>
      <c r="C570" s="15"/>
      <c r="D570" s="16"/>
      <c r="E570" s="7"/>
      <c r="F570" s="8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x14ac:dyDescent="0.15">
      <c r="A571" s="7"/>
      <c r="B571" s="15"/>
      <c r="C571" s="8"/>
      <c r="D571" s="7"/>
      <c r="E571" s="7"/>
      <c r="F571" s="8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x14ac:dyDescent="0.15">
      <c r="A572" s="7"/>
      <c r="B572" s="8"/>
      <c r="C572" s="8"/>
      <c r="D572" s="7"/>
      <c r="E572" s="7"/>
      <c r="F572" s="8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x14ac:dyDescent="0.15">
      <c r="A573" s="7"/>
      <c r="B573" s="8"/>
      <c r="C573" s="8"/>
      <c r="D573" s="7"/>
      <c r="E573" s="7"/>
      <c r="F573" s="8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x14ac:dyDescent="0.15">
      <c r="A574" s="7"/>
      <c r="B574" s="15"/>
      <c r="C574" s="8"/>
      <c r="D574" s="7"/>
      <c r="E574" s="7"/>
      <c r="F574" s="8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x14ac:dyDescent="0.15">
      <c r="A575" s="7"/>
      <c r="B575" s="8"/>
      <c r="C575" s="8"/>
      <c r="D575" s="7"/>
      <c r="E575" s="7"/>
      <c r="F575" s="8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x14ac:dyDescent="0.15">
      <c r="A576" s="7"/>
      <c r="B576" s="8"/>
      <c r="C576" s="8"/>
      <c r="D576" s="7"/>
      <c r="E576" s="7"/>
      <c r="F576" s="8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x14ac:dyDescent="0.15">
      <c r="A577" s="7"/>
      <c r="B577" s="8"/>
      <c r="C577" s="8"/>
      <c r="D577" s="7"/>
      <c r="E577" s="7"/>
      <c r="F577" s="8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x14ac:dyDescent="0.15">
      <c r="A578" s="7"/>
      <c r="B578" s="8"/>
      <c r="C578" s="8"/>
      <c r="D578" s="7"/>
      <c r="E578" s="7"/>
      <c r="F578" s="8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x14ac:dyDescent="0.15">
      <c r="A579" s="7"/>
      <c r="B579" s="8"/>
      <c r="C579" s="8"/>
      <c r="D579" s="7"/>
      <c r="E579" s="7"/>
      <c r="F579" s="8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x14ac:dyDescent="0.15">
      <c r="A580" s="7"/>
      <c r="B580" s="8"/>
      <c r="C580" s="8"/>
      <c r="D580" s="7"/>
      <c r="E580" s="7"/>
      <c r="F580" s="8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x14ac:dyDescent="0.15">
      <c r="A581" s="7"/>
      <c r="B581" s="8"/>
      <c r="C581" s="8"/>
      <c r="D581" s="7"/>
      <c r="E581" s="7"/>
      <c r="F581" s="8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x14ac:dyDescent="0.15">
      <c r="A582" s="7"/>
      <c r="B582" s="8"/>
      <c r="C582" s="8"/>
      <c r="D582" s="7"/>
      <c r="E582" s="7"/>
      <c r="F582" s="8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x14ac:dyDescent="0.15">
      <c r="A583" s="7"/>
      <c r="B583" s="8"/>
      <c r="C583" s="8"/>
      <c r="D583" s="23"/>
      <c r="E583" s="7"/>
      <c r="F583" s="8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x14ac:dyDescent="0.15">
      <c r="A584" s="7"/>
      <c r="B584" s="8"/>
      <c r="C584" s="8"/>
      <c r="D584" s="7"/>
      <c r="E584" s="7"/>
      <c r="F584" s="8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x14ac:dyDescent="0.15">
      <c r="A585" s="7"/>
      <c r="B585" s="24"/>
      <c r="C585" s="24"/>
      <c r="D585" s="7"/>
      <c r="E585" s="7"/>
      <c r="F585" s="8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x14ac:dyDescent="0.15">
      <c r="A586" s="7"/>
      <c r="B586" s="25"/>
      <c r="C586" s="15"/>
      <c r="D586" s="16"/>
      <c r="E586" s="7"/>
      <c r="F586" s="8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x14ac:dyDescent="0.15">
      <c r="A587" s="7"/>
      <c r="B587" s="8"/>
      <c r="C587" s="8"/>
      <c r="D587" s="7"/>
      <c r="E587" s="7"/>
      <c r="F587" s="8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x14ac:dyDescent="0.15">
      <c r="A588" s="7"/>
      <c r="B588" s="8"/>
      <c r="C588" s="8"/>
      <c r="D588" s="7"/>
      <c r="E588" s="7"/>
      <c r="F588" s="8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x14ac:dyDescent="0.15">
      <c r="A589" s="7"/>
      <c r="B589" s="8"/>
      <c r="C589" s="8"/>
      <c r="D589" s="7"/>
      <c r="E589" s="7"/>
      <c r="F589" s="8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x14ac:dyDescent="0.15">
      <c r="A590" s="7"/>
      <c r="B590" s="8"/>
      <c r="C590" s="8"/>
      <c r="D590" s="7"/>
      <c r="E590" s="7"/>
      <c r="F590" s="8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x14ac:dyDescent="0.15">
      <c r="A591" s="7"/>
      <c r="B591" s="8"/>
      <c r="C591" s="8"/>
      <c r="D591" s="7"/>
      <c r="E591" s="7"/>
      <c r="F591" s="8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x14ac:dyDescent="0.15">
      <c r="A592" s="7"/>
      <c r="B592" s="8"/>
      <c r="C592" s="8"/>
      <c r="D592" s="7"/>
      <c r="E592" s="7"/>
      <c r="F592" s="8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x14ac:dyDescent="0.15">
      <c r="A593" s="7"/>
      <c r="B593" s="8"/>
      <c r="C593" s="8"/>
      <c r="D593" s="7"/>
      <c r="E593" s="7"/>
      <c r="F593" s="8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x14ac:dyDescent="0.15">
      <c r="A594" s="7"/>
      <c r="B594" s="8"/>
      <c r="C594" s="8"/>
      <c r="D594" s="20"/>
      <c r="E594" s="7"/>
      <c r="F594" s="8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x14ac:dyDescent="0.15">
      <c r="A595" s="7"/>
      <c r="B595" s="8"/>
      <c r="C595" s="8"/>
      <c r="D595" s="7"/>
      <c r="E595" s="7"/>
      <c r="F595" s="8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x14ac:dyDescent="0.15">
      <c r="A596" s="7"/>
      <c r="B596" s="19"/>
      <c r="C596" s="8"/>
      <c r="D596" s="7"/>
      <c r="E596" s="7"/>
      <c r="F596" s="8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x14ac:dyDescent="0.15">
      <c r="A597" s="7"/>
      <c r="B597" s="8"/>
      <c r="C597" s="8"/>
      <c r="D597" s="7"/>
      <c r="E597" s="7"/>
      <c r="F597" s="8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x14ac:dyDescent="0.15">
      <c r="A598" s="7"/>
      <c r="B598" s="8"/>
      <c r="C598" s="8"/>
      <c r="D598" s="7"/>
      <c r="E598" s="7"/>
      <c r="F598" s="8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x14ac:dyDescent="0.15">
      <c r="A599" s="7"/>
      <c r="B599" s="8"/>
      <c r="C599" s="8"/>
      <c r="D599" s="7"/>
      <c r="E599" s="7"/>
      <c r="F599" s="8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x14ac:dyDescent="0.15">
      <c r="A600" s="7"/>
      <c r="B600" s="8"/>
      <c r="C600" s="8"/>
      <c r="D600" s="7"/>
      <c r="E600" s="7"/>
      <c r="F600" s="8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x14ac:dyDescent="0.15">
      <c r="A601" s="7"/>
      <c r="B601" s="8"/>
      <c r="C601" s="8"/>
      <c r="D601" s="20"/>
      <c r="E601" s="7"/>
      <c r="F601" s="8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x14ac:dyDescent="0.15">
      <c r="A602" s="7"/>
      <c r="B602" s="8"/>
      <c r="C602" s="8"/>
      <c r="D602" s="20"/>
      <c r="E602" s="7"/>
      <c r="F602" s="8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x14ac:dyDescent="0.15">
      <c r="A603" s="7"/>
      <c r="B603" s="8"/>
      <c r="C603" s="8"/>
      <c r="D603" s="20"/>
      <c r="E603" s="7"/>
      <c r="F603" s="8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x14ac:dyDescent="0.15">
      <c r="A604" s="7"/>
      <c r="B604" s="8"/>
      <c r="C604" s="8"/>
      <c r="D604" s="20"/>
      <c r="E604" s="7"/>
      <c r="F604" s="8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x14ac:dyDescent="0.15">
      <c r="A605" s="7"/>
      <c r="B605" s="8"/>
      <c r="C605" s="8"/>
      <c r="D605" s="7"/>
      <c r="E605" s="7"/>
      <c r="F605" s="8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x14ac:dyDescent="0.15">
      <c r="A606" s="7"/>
      <c r="B606" s="8"/>
      <c r="C606" s="8"/>
      <c r="D606" s="7"/>
      <c r="E606" s="7"/>
      <c r="F606" s="8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x14ac:dyDescent="0.15">
      <c r="A607" s="7"/>
      <c r="B607" s="8"/>
      <c r="C607" s="8"/>
      <c r="D607" s="7"/>
      <c r="E607" s="7"/>
      <c r="F607" s="8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x14ac:dyDescent="0.15">
      <c r="A608" s="7"/>
      <c r="B608" s="8"/>
      <c r="C608" s="8"/>
      <c r="D608" s="7"/>
      <c r="E608" s="7"/>
      <c r="F608" s="8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x14ac:dyDescent="0.15">
      <c r="A609" s="7"/>
      <c r="B609" s="8"/>
      <c r="C609" s="8"/>
      <c r="D609" s="7"/>
      <c r="E609" s="7"/>
      <c r="F609" s="8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x14ac:dyDescent="0.15">
      <c r="A610" s="7"/>
      <c r="B610" s="8"/>
      <c r="C610" s="8"/>
      <c r="D610" s="7"/>
      <c r="E610" s="7"/>
      <c r="F610" s="8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x14ac:dyDescent="0.15">
      <c r="A611" s="7"/>
      <c r="B611" s="8"/>
      <c r="C611" s="8"/>
      <c r="D611" s="7"/>
      <c r="E611" s="7"/>
      <c r="F611" s="8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x14ac:dyDescent="0.15">
      <c r="A612" s="7"/>
      <c r="B612" s="8"/>
      <c r="C612" s="8"/>
      <c r="D612" s="7"/>
      <c r="E612" s="7"/>
      <c r="F612" s="8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x14ac:dyDescent="0.15">
      <c r="A613" s="7"/>
      <c r="B613" s="8"/>
      <c r="C613" s="8"/>
      <c r="D613" s="7"/>
      <c r="E613" s="7"/>
      <c r="F613" s="8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x14ac:dyDescent="0.15">
      <c r="A614" s="7"/>
      <c r="B614" s="8"/>
      <c r="C614" s="8"/>
      <c r="D614" s="7"/>
      <c r="E614" s="7"/>
      <c r="F614" s="8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x14ac:dyDescent="0.15">
      <c r="A615" s="7"/>
      <c r="B615" s="8"/>
      <c r="C615" s="8"/>
      <c r="D615" s="7"/>
      <c r="E615" s="7"/>
      <c r="F615" s="8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x14ac:dyDescent="0.15">
      <c r="A616" s="7"/>
      <c r="B616" s="8"/>
      <c r="C616" s="8"/>
      <c r="D616" s="7"/>
      <c r="E616" s="7"/>
      <c r="F616" s="8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x14ac:dyDescent="0.15">
      <c r="A617" s="7"/>
      <c r="B617" s="8"/>
      <c r="C617" s="8"/>
      <c r="D617" s="7"/>
      <c r="E617" s="7"/>
      <c r="F617" s="8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x14ac:dyDescent="0.15">
      <c r="A618" s="7"/>
      <c r="B618" s="8"/>
      <c r="C618" s="8"/>
      <c r="D618" s="7"/>
      <c r="E618" s="7"/>
      <c r="F618" s="8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x14ac:dyDescent="0.15">
      <c r="A619" s="7"/>
      <c r="B619" s="8"/>
      <c r="C619" s="8"/>
      <c r="D619" s="7"/>
      <c r="E619" s="7"/>
      <c r="F619" s="8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x14ac:dyDescent="0.15">
      <c r="A620" s="7"/>
      <c r="B620" s="8"/>
      <c r="C620" s="8"/>
      <c r="D620" s="7"/>
      <c r="E620" s="7"/>
      <c r="F620" s="8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x14ac:dyDescent="0.15">
      <c r="A621" s="7"/>
      <c r="B621" s="8"/>
      <c r="C621" s="8"/>
      <c r="D621" s="7"/>
      <c r="E621" s="7"/>
      <c r="F621" s="8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x14ac:dyDescent="0.15">
      <c r="A622" s="7"/>
      <c r="B622" s="8"/>
      <c r="C622" s="8"/>
      <c r="D622" s="7"/>
      <c r="E622" s="7"/>
      <c r="F622" s="8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x14ac:dyDescent="0.15">
      <c r="A623" s="7"/>
      <c r="B623" s="8"/>
      <c r="C623" s="8"/>
      <c r="D623" s="7"/>
      <c r="E623" s="7"/>
      <c r="F623" s="8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x14ac:dyDescent="0.15">
      <c r="A624" s="7"/>
      <c r="B624" s="8"/>
      <c r="C624" s="8"/>
      <c r="D624" s="7"/>
      <c r="E624" s="7"/>
      <c r="F624" s="8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x14ac:dyDescent="0.15">
      <c r="A625" s="7"/>
      <c r="B625" s="8"/>
      <c r="C625" s="8"/>
      <c r="D625" s="7"/>
      <c r="E625" s="7"/>
      <c r="F625" s="8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x14ac:dyDescent="0.15">
      <c r="A626" s="7"/>
      <c r="B626" s="8"/>
      <c r="C626" s="8"/>
      <c r="D626" s="7"/>
      <c r="E626" s="7"/>
      <c r="F626" s="8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x14ac:dyDescent="0.15">
      <c r="A627" s="7"/>
      <c r="B627" s="8"/>
      <c r="C627" s="8"/>
      <c r="D627" s="7"/>
      <c r="E627" s="7"/>
      <c r="F627" s="8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x14ac:dyDescent="0.15">
      <c r="A628" s="7"/>
      <c r="B628" s="8"/>
      <c r="C628" s="8"/>
      <c r="D628" s="7"/>
      <c r="E628" s="7"/>
      <c r="F628" s="8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x14ac:dyDescent="0.15">
      <c r="A629" s="7"/>
      <c r="B629" s="8"/>
      <c r="C629" s="8"/>
      <c r="D629" s="7"/>
      <c r="E629" s="7"/>
      <c r="F629" s="8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x14ac:dyDescent="0.15">
      <c r="A630" s="7"/>
      <c r="B630" s="8"/>
      <c r="C630" s="8"/>
      <c r="D630" s="7"/>
      <c r="E630" s="7"/>
      <c r="F630" s="8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x14ac:dyDescent="0.15">
      <c r="A631" s="7"/>
      <c r="B631" s="8"/>
      <c r="C631" s="8"/>
      <c r="D631" s="7"/>
      <c r="E631" s="7"/>
      <c r="F631" s="8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x14ac:dyDescent="0.15">
      <c r="A632" s="7"/>
      <c r="B632" s="8"/>
      <c r="C632" s="8"/>
      <c r="D632" s="7"/>
      <c r="E632" s="7"/>
      <c r="F632" s="8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x14ac:dyDescent="0.15">
      <c r="A633" s="7"/>
      <c r="B633" s="8"/>
      <c r="C633" s="8"/>
      <c r="D633" s="7"/>
      <c r="E633" s="7"/>
      <c r="F633" s="8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x14ac:dyDescent="0.15">
      <c r="A634" s="7"/>
      <c r="B634" s="8"/>
      <c r="C634" s="8"/>
      <c r="D634" s="7"/>
      <c r="E634" s="7"/>
      <c r="F634" s="8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x14ac:dyDescent="0.15">
      <c r="A635" s="7"/>
      <c r="B635" s="8"/>
      <c r="C635" s="8"/>
      <c r="D635" s="7"/>
      <c r="E635" s="7"/>
      <c r="F635" s="8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x14ac:dyDescent="0.15">
      <c r="A636" s="7"/>
      <c r="B636" s="8"/>
      <c r="C636" s="8"/>
      <c r="D636" s="7"/>
      <c r="E636" s="7"/>
      <c r="F636" s="8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x14ac:dyDescent="0.15">
      <c r="A637" s="7"/>
      <c r="B637" s="8"/>
      <c r="C637" s="8"/>
      <c r="D637" s="7"/>
      <c r="E637" s="7"/>
      <c r="F637" s="8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x14ac:dyDescent="0.15">
      <c r="A638" s="7"/>
      <c r="B638" s="8"/>
      <c r="C638" s="8"/>
      <c r="D638" s="7"/>
      <c r="E638" s="7"/>
      <c r="F638" s="8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x14ac:dyDescent="0.15">
      <c r="A639" s="7"/>
      <c r="B639" s="8"/>
      <c r="C639" s="8"/>
      <c r="D639" s="7"/>
      <c r="E639" s="7"/>
      <c r="F639" s="8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x14ac:dyDescent="0.15">
      <c r="A640" s="7"/>
      <c r="B640" s="19"/>
      <c r="C640" s="8"/>
      <c r="D640" s="7"/>
      <c r="E640" s="7"/>
      <c r="F640" s="8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x14ac:dyDescent="0.15">
      <c r="A641" s="7"/>
      <c r="B641" s="8"/>
      <c r="C641" s="8"/>
      <c r="D641" s="7"/>
      <c r="E641" s="7"/>
      <c r="F641" s="8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x14ac:dyDescent="0.15">
      <c r="A642" s="7"/>
      <c r="B642" s="8"/>
      <c r="C642" s="8"/>
      <c r="D642" s="7"/>
      <c r="E642" s="7"/>
      <c r="F642" s="8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x14ac:dyDescent="0.15">
      <c r="A643" s="7"/>
      <c r="B643" s="8"/>
      <c r="C643" s="8"/>
      <c r="D643" s="7"/>
      <c r="E643" s="7"/>
      <c r="F643" s="8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x14ac:dyDescent="0.15">
      <c r="A644" s="7"/>
      <c r="B644" s="8"/>
      <c r="C644" s="8"/>
      <c r="D644" s="7"/>
      <c r="E644" s="7"/>
      <c r="F644" s="8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x14ac:dyDescent="0.15">
      <c r="A645" s="7"/>
      <c r="B645" s="8"/>
      <c r="C645" s="8"/>
      <c r="D645" s="7"/>
      <c r="E645" s="7"/>
      <c r="F645" s="8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x14ac:dyDescent="0.15">
      <c r="A646" s="7"/>
      <c r="B646" s="8"/>
      <c r="C646" s="8"/>
      <c r="D646" s="7"/>
      <c r="E646" s="7"/>
      <c r="F646" s="8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x14ac:dyDescent="0.15">
      <c r="A647" s="7"/>
      <c r="B647" s="15"/>
      <c r="C647" s="15"/>
      <c r="D647" s="16"/>
      <c r="E647" s="7"/>
      <c r="F647" s="8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x14ac:dyDescent="0.15">
      <c r="A648" s="7"/>
      <c r="B648" s="15"/>
      <c r="C648" s="15"/>
      <c r="D648" s="16"/>
      <c r="E648" s="7"/>
      <c r="F648" s="8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x14ac:dyDescent="0.15">
      <c r="A649" s="7"/>
      <c r="B649" s="8"/>
      <c r="C649" s="8"/>
      <c r="D649" s="7"/>
      <c r="E649" s="7"/>
      <c r="F649" s="8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x14ac:dyDescent="0.15">
      <c r="A650" s="7"/>
      <c r="B650" s="8"/>
      <c r="C650" s="8"/>
      <c r="D650" s="7"/>
      <c r="E650" s="7"/>
      <c r="F650" s="8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x14ac:dyDescent="0.15">
      <c r="A651" s="7"/>
      <c r="B651" s="8"/>
      <c r="C651" s="8"/>
      <c r="D651" s="7"/>
      <c r="E651" s="7"/>
      <c r="F651" s="8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x14ac:dyDescent="0.15">
      <c r="A652" s="7"/>
      <c r="B652" s="8"/>
      <c r="C652" s="8"/>
      <c r="D652" s="7"/>
      <c r="E652" s="7"/>
      <c r="F652" s="8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x14ac:dyDescent="0.15">
      <c r="A653" s="7"/>
      <c r="B653" s="8"/>
      <c r="C653" s="8"/>
      <c r="D653" s="7"/>
      <c r="E653" s="7"/>
      <c r="F653" s="8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x14ac:dyDescent="0.15">
      <c r="A654" s="7"/>
      <c r="B654" s="8"/>
      <c r="C654" s="8"/>
      <c r="D654" s="7"/>
      <c r="E654" s="7"/>
      <c r="F654" s="8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x14ac:dyDescent="0.15">
      <c r="A655" s="7"/>
      <c r="B655" s="8"/>
      <c r="C655" s="8"/>
      <c r="D655" s="7"/>
      <c r="E655" s="7"/>
      <c r="F655" s="8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x14ac:dyDescent="0.15">
      <c r="A656" s="7"/>
      <c r="B656" s="8"/>
      <c r="C656" s="8"/>
      <c r="D656" s="7"/>
      <c r="E656" s="7"/>
      <c r="F656" s="8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x14ac:dyDescent="0.15">
      <c r="A657" s="7"/>
      <c r="B657" s="8"/>
      <c r="C657" s="8"/>
      <c r="D657" s="7"/>
      <c r="E657" s="7"/>
      <c r="F657" s="8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x14ac:dyDescent="0.15">
      <c r="A658" s="7"/>
      <c r="B658" s="8"/>
      <c r="C658" s="8"/>
      <c r="D658" s="7"/>
      <c r="E658" s="7"/>
      <c r="F658" s="8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x14ac:dyDescent="0.15">
      <c r="A659" s="7"/>
      <c r="B659" s="8"/>
      <c r="C659" s="8"/>
      <c r="D659" s="7"/>
      <c r="E659" s="7"/>
      <c r="F659" s="8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x14ac:dyDescent="0.15">
      <c r="A660" s="7"/>
      <c r="B660" s="8"/>
      <c r="C660" s="8"/>
      <c r="D660" s="7"/>
      <c r="E660" s="7"/>
      <c r="F660" s="8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x14ac:dyDescent="0.15">
      <c r="A661" s="7"/>
      <c r="B661" s="8"/>
      <c r="C661" s="8"/>
      <c r="D661" s="7"/>
      <c r="E661" s="7"/>
      <c r="F661" s="8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x14ac:dyDescent="0.15">
      <c r="A662" s="7"/>
      <c r="B662" s="8"/>
      <c r="C662" s="8"/>
      <c r="D662" s="7"/>
      <c r="E662" s="7"/>
      <c r="F662" s="8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x14ac:dyDescent="0.15">
      <c r="A663" s="7"/>
      <c r="B663" s="8"/>
      <c r="C663" s="8"/>
      <c r="D663" s="7"/>
      <c r="E663" s="7"/>
      <c r="F663" s="8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x14ac:dyDescent="0.15">
      <c r="A664" s="7"/>
      <c r="B664" s="8"/>
      <c r="C664" s="8"/>
      <c r="D664" s="7"/>
      <c r="E664" s="7"/>
      <c r="F664" s="8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x14ac:dyDescent="0.15">
      <c r="A665" s="7"/>
      <c r="B665" s="8"/>
      <c r="C665" s="8"/>
      <c r="D665" s="7"/>
      <c r="E665" s="7"/>
      <c r="F665" s="8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x14ac:dyDescent="0.15">
      <c r="A666" s="7"/>
      <c r="B666" s="8"/>
      <c r="C666" s="8"/>
      <c r="D666" s="7"/>
      <c r="E666" s="7"/>
      <c r="F666" s="8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x14ac:dyDescent="0.15">
      <c r="A667" s="7"/>
      <c r="B667" s="8"/>
      <c r="C667" s="8"/>
      <c r="D667" s="7"/>
      <c r="E667" s="7"/>
      <c r="F667" s="8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x14ac:dyDescent="0.15">
      <c r="A668" s="7"/>
      <c r="B668" s="8"/>
      <c r="C668" s="8"/>
      <c r="D668" s="7"/>
      <c r="E668" s="7"/>
      <c r="F668" s="8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x14ac:dyDescent="0.15">
      <c r="A669" s="7"/>
      <c r="B669" s="8"/>
      <c r="C669" s="8"/>
      <c r="D669" s="7"/>
      <c r="E669" s="7"/>
      <c r="F669" s="8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x14ac:dyDescent="0.15">
      <c r="A670" s="7"/>
      <c r="B670" s="8"/>
      <c r="C670" s="8"/>
      <c r="D670" s="7"/>
      <c r="E670" s="7"/>
      <c r="F670" s="8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x14ac:dyDescent="0.15">
      <c r="A671" s="7"/>
      <c r="B671" s="8"/>
      <c r="C671" s="8"/>
      <c r="D671" s="7"/>
      <c r="E671" s="7"/>
      <c r="F671" s="8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x14ac:dyDescent="0.15">
      <c r="A672" s="7"/>
      <c r="B672" s="8"/>
      <c r="C672" s="8"/>
      <c r="D672" s="7"/>
      <c r="E672" s="7"/>
      <c r="F672" s="8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x14ac:dyDescent="0.15">
      <c r="A673" s="7"/>
      <c r="B673" s="8"/>
      <c r="C673" s="8"/>
      <c r="D673" s="7"/>
      <c r="E673" s="7"/>
      <c r="F673" s="8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x14ac:dyDescent="0.15">
      <c r="A674" s="7"/>
      <c r="B674" s="8"/>
      <c r="C674" s="8"/>
      <c r="D674" s="7"/>
      <c r="E674" s="7"/>
      <c r="F674" s="8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x14ac:dyDescent="0.15">
      <c r="A675" s="7"/>
      <c r="B675" s="8"/>
      <c r="C675" s="8"/>
      <c r="D675" s="7"/>
      <c r="E675" s="7"/>
      <c r="F675" s="8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x14ac:dyDescent="0.15">
      <c r="A676" s="7"/>
      <c r="B676" s="8"/>
      <c r="C676" s="8"/>
      <c r="D676" s="7"/>
      <c r="E676" s="7"/>
      <c r="F676" s="8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x14ac:dyDescent="0.15">
      <c r="A677" s="7"/>
      <c r="B677" s="8"/>
      <c r="C677" s="8"/>
      <c r="D677" s="7"/>
      <c r="E677" s="7"/>
      <c r="F677" s="8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x14ac:dyDescent="0.15">
      <c r="A678" s="7"/>
      <c r="B678" s="8"/>
      <c r="C678" s="8"/>
      <c r="D678" s="7"/>
      <c r="E678" s="7"/>
      <c r="F678" s="8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x14ac:dyDescent="0.15">
      <c r="A679" s="7"/>
      <c r="B679" s="8"/>
      <c r="C679" s="21"/>
      <c r="D679" s="7"/>
      <c r="E679" s="7"/>
      <c r="F679" s="8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x14ac:dyDescent="0.15">
      <c r="A680" s="7"/>
      <c r="B680" s="8"/>
      <c r="C680" s="8"/>
      <c r="D680" s="7"/>
      <c r="E680" s="7"/>
      <c r="F680" s="8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x14ac:dyDescent="0.15">
      <c r="A681" s="7"/>
      <c r="B681" s="8"/>
      <c r="C681" s="8"/>
      <c r="D681" s="7"/>
      <c r="E681" s="7"/>
      <c r="F681" s="8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x14ac:dyDescent="0.15">
      <c r="A682" s="7"/>
      <c r="B682" s="8"/>
      <c r="C682" s="8"/>
      <c r="D682" s="7"/>
      <c r="E682" s="7"/>
      <c r="F682" s="8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x14ac:dyDescent="0.15">
      <c r="A683" s="7"/>
      <c r="B683" s="8"/>
      <c r="C683" s="8"/>
      <c r="D683" s="7"/>
      <c r="E683" s="7"/>
      <c r="F683" s="8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x14ac:dyDescent="0.15">
      <c r="A684" s="7"/>
      <c r="B684" s="8"/>
      <c r="C684" s="8"/>
      <c r="D684" s="7"/>
      <c r="E684" s="7"/>
      <c r="F684" s="8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x14ac:dyDescent="0.15">
      <c r="A685" s="7"/>
      <c r="B685" s="8"/>
      <c r="C685" s="8"/>
      <c r="D685" s="7"/>
      <c r="E685" s="7"/>
      <c r="F685" s="8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x14ac:dyDescent="0.15">
      <c r="A686" s="7"/>
      <c r="B686" s="8"/>
      <c r="C686" s="8"/>
      <c r="D686" s="7"/>
      <c r="E686" s="7"/>
      <c r="F686" s="8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x14ac:dyDescent="0.15">
      <c r="A687" s="7"/>
      <c r="B687" s="15"/>
      <c r="C687" s="8"/>
      <c r="D687" s="7"/>
      <c r="E687" s="7"/>
      <c r="F687" s="8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x14ac:dyDescent="0.15">
      <c r="A688" s="7"/>
      <c r="B688" s="8"/>
      <c r="C688" s="8"/>
      <c r="D688" s="7"/>
      <c r="E688" s="7"/>
      <c r="F688" s="8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x14ac:dyDescent="0.15">
      <c r="A689" s="7"/>
      <c r="B689" s="8"/>
      <c r="C689" s="8"/>
      <c r="D689" s="7"/>
      <c r="E689" s="7"/>
      <c r="F689" s="8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x14ac:dyDescent="0.15">
      <c r="A690" s="7"/>
      <c r="B690" s="8"/>
      <c r="C690" s="8"/>
      <c r="D690" s="7"/>
      <c r="E690" s="7"/>
      <c r="F690" s="8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x14ac:dyDescent="0.15">
      <c r="A691" s="7"/>
      <c r="B691" s="8"/>
      <c r="C691" s="8"/>
      <c r="D691" s="7"/>
      <c r="E691" s="7"/>
      <c r="F691" s="8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x14ac:dyDescent="0.15">
      <c r="A692" s="7"/>
      <c r="B692" s="8"/>
      <c r="C692" s="8"/>
      <c r="D692" s="7"/>
      <c r="E692" s="7"/>
      <c r="F692" s="8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x14ac:dyDescent="0.15">
      <c r="A693" s="7"/>
      <c r="B693" s="8"/>
      <c r="C693" s="8"/>
      <c r="D693" s="7"/>
      <c r="E693" s="7"/>
      <c r="F693" s="8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x14ac:dyDescent="0.15">
      <c r="A694" s="7"/>
      <c r="B694" s="8"/>
      <c r="C694" s="8"/>
      <c r="D694" s="7"/>
      <c r="E694" s="7"/>
      <c r="F694" s="8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x14ac:dyDescent="0.15">
      <c r="A695" s="7"/>
      <c r="B695" s="15"/>
      <c r="C695" s="8"/>
      <c r="D695" s="7"/>
      <c r="E695" s="7"/>
      <c r="F695" s="8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x14ac:dyDescent="0.15">
      <c r="A696" s="7"/>
      <c r="B696" s="8"/>
      <c r="C696" s="8"/>
      <c r="D696" s="7"/>
      <c r="E696" s="7"/>
      <c r="F696" s="8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x14ac:dyDescent="0.15">
      <c r="A697" s="7"/>
      <c r="B697" s="8"/>
      <c r="C697" s="8"/>
      <c r="D697" s="7"/>
      <c r="E697" s="7"/>
      <c r="F697" s="8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x14ac:dyDescent="0.15">
      <c r="A698" s="7"/>
      <c r="B698" s="8"/>
      <c r="C698" s="8"/>
      <c r="D698" s="7"/>
      <c r="E698" s="7"/>
      <c r="F698" s="8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x14ac:dyDescent="0.15">
      <c r="A699" s="7"/>
      <c r="B699" s="8"/>
      <c r="C699" s="8"/>
      <c r="D699" s="7"/>
      <c r="E699" s="7"/>
      <c r="F699" s="8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x14ac:dyDescent="0.15">
      <c r="A700" s="7"/>
      <c r="B700" s="8"/>
      <c r="C700" s="8"/>
      <c r="D700" s="7"/>
      <c r="E700" s="7"/>
      <c r="F700" s="8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x14ac:dyDescent="0.15">
      <c r="A701" s="7"/>
      <c r="B701" s="8"/>
      <c r="C701" s="8"/>
      <c r="D701" s="7"/>
      <c r="E701" s="7"/>
      <c r="F701" s="8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x14ac:dyDescent="0.15">
      <c r="A702" s="7"/>
      <c r="B702" s="8"/>
      <c r="C702" s="8"/>
      <c r="D702" s="7"/>
      <c r="E702" s="7"/>
      <c r="F702" s="8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x14ac:dyDescent="0.15">
      <c r="A703" s="7"/>
      <c r="B703" s="8"/>
      <c r="C703" s="8"/>
      <c r="D703" s="7"/>
      <c r="E703" s="7"/>
      <c r="F703" s="8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x14ac:dyDescent="0.15">
      <c r="A704" s="7"/>
      <c r="B704" s="8"/>
      <c r="C704" s="8"/>
      <c r="D704" s="7"/>
      <c r="E704" s="7"/>
      <c r="F704" s="8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x14ac:dyDescent="0.15">
      <c r="A705" s="7"/>
      <c r="B705" s="8"/>
      <c r="C705" s="8"/>
      <c r="D705" s="7"/>
      <c r="E705" s="7"/>
      <c r="F705" s="8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x14ac:dyDescent="0.15">
      <c r="A706" s="7"/>
      <c r="B706" s="8"/>
      <c r="C706" s="8"/>
      <c r="D706" s="7"/>
      <c r="E706" s="7"/>
      <c r="F706" s="8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x14ac:dyDescent="0.15">
      <c r="A707" s="7"/>
      <c r="B707" s="19"/>
      <c r="C707" s="19"/>
      <c r="D707" s="7"/>
      <c r="E707" s="7"/>
      <c r="F707" s="8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x14ac:dyDescent="0.15">
      <c r="A708" s="7"/>
      <c r="B708" s="19"/>
      <c r="C708" s="19"/>
      <c r="D708" s="7"/>
      <c r="E708" s="7"/>
      <c r="F708" s="8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x14ac:dyDescent="0.15">
      <c r="A709" s="7"/>
      <c r="B709" s="19"/>
      <c r="C709" s="19"/>
      <c r="D709" s="7"/>
      <c r="E709" s="7"/>
      <c r="F709" s="8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x14ac:dyDescent="0.15">
      <c r="A710" s="7"/>
      <c r="B710" s="19"/>
      <c r="C710" s="26"/>
      <c r="D710" s="7"/>
      <c r="E710" s="7"/>
      <c r="F710" s="8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x14ac:dyDescent="0.15">
      <c r="A711" s="7"/>
      <c r="B711" s="19"/>
      <c r="C711" s="8"/>
      <c r="D711" s="7"/>
      <c r="E711" s="7"/>
      <c r="F711" s="8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x14ac:dyDescent="0.15">
      <c r="A712" s="7"/>
      <c r="B712" s="19"/>
      <c r="C712" s="8"/>
      <c r="D712" s="7"/>
      <c r="E712" s="7"/>
      <c r="F712" s="8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x14ac:dyDescent="0.15">
      <c r="A713" s="7"/>
      <c r="B713" s="27"/>
      <c r="C713" s="27"/>
      <c r="D713" s="7"/>
      <c r="E713" s="7"/>
      <c r="F713" s="8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x14ac:dyDescent="0.15">
      <c r="A714" s="7"/>
      <c r="B714" s="8"/>
      <c r="C714" s="4"/>
      <c r="D714" s="7"/>
      <c r="E714" s="7"/>
      <c r="F714" s="8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x14ac:dyDescent="0.15">
      <c r="A715" s="7"/>
      <c r="B715" s="27"/>
      <c r="C715" s="27"/>
      <c r="D715" s="7"/>
      <c r="E715" s="7"/>
      <c r="F715" s="8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x14ac:dyDescent="0.15">
      <c r="A716" s="7"/>
      <c r="B716" s="27"/>
      <c r="C716" s="8"/>
      <c r="D716" s="7"/>
      <c r="E716" s="7"/>
      <c r="F716" s="8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x14ac:dyDescent="0.15">
      <c r="A717" s="7"/>
      <c r="B717" s="27"/>
      <c r="C717" s="27"/>
      <c r="D717" s="7"/>
      <c r="E717" s="7"/>
      <c r="F717" s="8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x14ac:dyDescent="0.15">
      <c r="A718" s="7"/>
      <c r="B718" s="8"/>
      <c r="C718" s="8"/>
      <c r="D718" s="7"/>
      <c r="E718" s="7"/>
      <c r="F718" s="8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x14ac:dyDescent="0.15">
      <c r="A719" s="7"/>
      <c r="B719" s="8"/>
      <c r="C719" s="8"/>
      <c r="D719" s="7"/>
      <c r="E719" s="7"/>
      <c r="F719" s="8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x14ac:dyDescent="0.15">
      <c r="A720" s="7"/>
      <c r="B720" s="8"/>
      <c r="C720" s="8"/>
      <c r="D720" s="7"/>
      <c r="E720" s="7"/>
      <c r="F720" s="8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x14ac:dyDescent="0.15">
      <c r="A721" s="7"/>
      <c r="B721" s="8"/>
      <c r="C721" s="8"/>
      <c r="D721" s="7"/>
      <c r="E721" s="7"/>
      <c r="F721" s="8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x14ac:dyDescent="0.15">
      <c r="A722" s="7"/>
      <c r="B722" s="8"/>
      <c r="C722" s="8"/>
      <c r="D722" s="7"/>
      <c r="E722" s="7"/>
      <c r="F722" s="8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x14ac:dyDescent="0.15">
      <c r="A723" s="7"/>
      <c r="B723" s="8"/>
      <c r="C723" s="8"/>
      <c r="D723" s="7"/>
      <c r="E723" s="7"/>
      <c r="F723" s="8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x14ac:dyDescent="0.15">
      <c r="A724" s="7"/>
      <c r="B724" s="8"/>
      <c r="C724" s="8"/>
      <c r="D724" s="7"/>
      <c r="E724" s="7"/>
      <c r="F724" s="8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x14ac:dyDescent="0.15">
      <c r="A725" s="7"/>
      <c r="B725" s="8"/>
      <c r="C725" s="8"/>
      <c r="D725" s="7"/>
      <c r="E725" s="7"/>
      <c r="F725" s="8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x14ac:dyDescent="0.15">
      <c r="A726" s="7"/>
      <c r="B726" s="8"/>
      <c r="C726" s="8"/>
      <c r="D726" s="7"/>
      <c r="E726" s="7"/>
      <c r="F726" s="8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x14ac:dyDescent="0.15">
      <c r="A727" s="7"/>
      <c r="B727" s="8"/>
      <c r="C727" s="8"/>
      <c r="D727" s="7"/>
      <c r="E727" s="7"/>
      <c r="F727" s="8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x14ac:dyDescent="0.15">
      <c r="A728" s="7"/>
      <c r="B728" s="8"/>
      <c r="C728" s="8"/>
      <c r="D728" s="7"/>
      <c r="E728" s="7"/>
      <c r="F728" s="8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x14ac:dyDescent="0.15">
      <c r="A729" s="7"/>
      <c r="B729" s="8"/>
      <c r="C729" s="8"/>
      <c r="D729" s="7"/>
      <c r="E729" s="7"/>
      <c r="F729" s="8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x14ac:dyDescent="0.15">
      <c r="A730" s="7"/>
      <c r="B730" s="8"/>
      <c r="C730" s="8"/>
      <c r="D730" s="7"/>
      <c r="E730" s="7"/>
      <c r="F730" s="8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x14ac:dyDescent="0.15">
      <c r="A731" s="7"/>
      <c r="B731" s="8"/>
      <c r="C731" s="8"/>
      <c r="D731" s="7"/>
      <c r="E731" s="7"/>
      <c r="F731" s="8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x14ac:dyDescent="0.15">
      <c r="A732" s="7"/>
      <c r="B732" s="8"/>
      <c r="C732" s="8"/>
      <c r="D732" s="7"/>
      <c r="E732" s="7"/>
      <c r="F732" s="8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x14ac:dyDescent="0.15">
      <c r="A733" s="7"/>
      <c r="B733" s="8"/>
      <c r="C733" s="8"/>
      <c r="D733" s="7"/>
      <c r="E733" s="7"/>
      <c r="F733" s="8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x14ac:dyDescent="0.15">
      <c r="A734" s="7"/>
      <c r="B734" s="8"/>
      <c r="C734" s="8"/>
      <c r="D734" s="7"/>
      <c r="E734" s="7"/>
      <c r="F734" s="8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x14ac:dyDescent="0.15">
      <c r="A735" s="7"/>
      <c r="B735" s="8"/>
      <c r="C735" s="8"/>
      <c r="D735" s="7"/>
      <c r="E735" s="7"/>
      <c r="F735" s="8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x14ac:dyDescent="0.15">
      <c r="A736" s="7"/>
      <c r="B736" s="8"/>
      <c r="C736" s="8"/>
      <c r="D736" s="7"/>
      <c r="E736" s="7"/>
      <c r="F736" s="8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x14ac:dyDescent="0.15">
      <c r="A737" s="7"/>
      <c r="B737" s="8"/>
      <c r="C737" s="8"/>
      <c r="D737" s="7"/>
      <c r="E737" s="7"/>
      <c r="F737" s="8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x14ac:dyDescent="0.15">
      <c r="A738" s="7"/>
      <c r="B738" s="8"/>
      <c r="C738" s="8"/>
      <c r="D738" s="7"/>
      <c r="E738" s="7"/>
      <c r="F738" s="8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x14ac:dyDescent="0.15">
      <c r="A739" s="7"/>
      <c r="B739" s="8"/>
      <c r="C739" s="8"/>
      <c r="D739" s="7"/>
      <c r="E739" s="7"/>
      <c r="F739" s="8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x14ac:dyDescent="0.15">
      <c r="A740" s="7"/>
      <c r="B740" s="8"/>
      <c r="C740" s="8"/>
      <c r="D740" s="7"/>
      <c r="E740" s="7"/>
      <c r="F740" s="8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x14ac:dyDescent="0.15">
      <c r="A741" s="7"/>
      <c r="B741" s="8"/>
      <c r="C741" s="8"/>
      <c r="D741" s="7"/>
      <c r="E741" s="7"/>
      <c r="F741" s="8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x14ac:dyDescent="0.15">
      <c r="A742" s="7"/>
      <c r="B742" s="8"/>
      <c r="C742" s="8"/>
      <c r="D742" s="7"/>
      <c r="E742" s="7"/>
      <c r="F742" s="8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x14ac:dyDescent="0.15">
      <c r="A743" s="7"/>
      <c r="B743" s="8"/>
      <c r="C743" s="8"/>
      <c r="D743" s="7"/>
      <c r="E743" s="7"/>
      <c r="F743" s="8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x14ac:dyDescent="0.15">
      <c r="A744" s="7"/>
      <c r="B744" s="8"/>
      <c r="C744" s="8"/>
      <c r="D744" s="7"/>
      <c r="E744" s="7"/>
      <c r="F744" s="8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x14ac:dyDescent="0.15">
      <c r="A745" s="7"/>
      <c r="B745" s="8"/>
      <c r="C745" s="8"/>
      <c r="D745" s="7"/>
      <c r="E745" s="7"/>
      <c r="F745" s="8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x14ac:dyDescent="0.15">
      <c r="A746" s="7"/>
      <c r="B746" s="8"/>
      <c r="C746" s="8"/>
      <c r="D746" s="7"/>
      <c r="E746" s="7"/>
      <c r="F746" s="8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x14ac:dyDescent="0.15">
      <c r="A747" s="7"/>
      <c r="B747" s="8"/>
      <c r="C747" s="8"/>
      <c r="D747" s="7"/>
      <c r="E747" s="7"/>
      <c r="F747" s="8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x14ac:dyDescent="0.15">
      <c r="A748" s="7"/>
      <c r="B748" s="8"/>
      <c r="C748" s="8"/>
      <c r="D748" s="7"/>
      <c r="E748" s="7"/>
      <c r="F748" s="8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x14ac:dyDescent="0.15">
      <c r="A749" s="7"/>
      <c r="B749" s="8"/>
      <c r="C749" s="8"/>
      <c r="D749" s="7"/>
      <c r="E749" s="7"/>
      <c r="F749" s="8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x14ac:dyDescent="0.15">
      <c r="A750" s="7"/>
      <c r="B750" s="8"/>
      <c r="C750" s="8"/>
      <c r="D750" s="7"/>
      <c r="E750" s="7"/>
      <c r="F750" s="8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x14ac:dyDescent="0.15">
      <c r="A751" s="7"/>
      <c r="B751" s="8"/>
      <c r="C751" s="8"/>
      <c r="D751" s="7"/>
      <c r="E751" s="7"/>
      <c r="F751" s="8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x14ac:dyDescent="0.15">
      <c r="A752" s="7"/>
      <c r="B752" s="8"/>
      <c r="C752" s="8"/>
      <c r="D752" s="7"/>
      <c r="E752" s="7"/>
      <c r="F752" s="8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x14ac:dyDescent="0.15">
      <c r="A753" s="7"/>
      <c r="B753" s="8"/>
      <c r="C753" s="8"/>
      <c r="D753" s="7"/>
      <c r="E753" s="7"/>
      <c r="F753" s="8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x14ac:dyDescent="0.15">
      <c r="A754" s="7"/>
      <c r="B754" s="8"/>
      <c r="C754" s="8"/>
      <c r="D754" s="7"/>
      <c r="E754" s="7"/>
      <c r="F754" s="8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x14ac:dyDescent="0.15">
      <c r="A755" s="7"/>
      <c r="B755" s="8"/>
      <c r="C755" s="8"/>
      <c r="D755" s="7"/>
      <c r="E755" s="7"/>
      <c r="F755" s="8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x14ac:dyDescent="0.15">
      <c r="A756" s="7"/>
      <c r="B756" s="8"/>
      <c r="C756" s="8"/>
      <c r="D756" s="7"/>
      <c r="E756" s="7"/>
      <c r="F756" s="8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x14ac:dyDescent="0.15">
      <c r="A757" s="7"/>
      <c r="B757" s="8"/>
      <c r="C757" s="8"/>
      <c r="D757" s="7"/>
      <c r="E757" s="7"/>
      <c r="F757" s="8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x14ac:dyDescent="0.15">
      <c r="A758" s="7"/>
      <c r="B758" s="8"/>
      <c r="C758" s="8"/>
      <c r="D758" s="7"/>
      <c r="E758" s="7"/>
      <c r="F758" s="8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x14ac:dyDescent="0.15">
      <c r="A759" s="7"/>
      <c r="B759" s="8"/>
      <c r="C759" s="8"/>
      <c r="D759" s="7"/>
      <c r="E759" s="7"/>
      <c r="F759" s="8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x14ac:dyDescent="0.15">
      <c r="A760" s="7"/>
      <c r="B760" s="8"/>
      <c r="C760" s="8"/>
      <c r="D760" s="7"/>
      <c r="E760" s="7"/>
      <c r="F760" s="8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x14ac:dyDescent="0.15">
      <c r="A761" s="7"/>
      <c r="B761" s="8"/>
      <c r="C761" s="8"/>
      <c r="D761" s="7"/>
      <c r="E761" s="7"/>
      <c r="F761" s="8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x14ac:dyDescent="0.15">
      <c r="A762" s="7"/>
      <c r="B762" s="8"/>
      <c r="C762" s="8"/>
      <c r="D762" s="7"/>
      <c r="E762" s="7"/>
      <c r="F762" s="8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x14ac:dyDescent="0.15">
      <c r="A763" s="7"/>
      <c r="B763" s="8"/>
      <c r="C763" s="8"/>
      <c r="D763" s="7"/>
      <c r="E763" s="7"/>
      <c r="F763" s="8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x14ac:dyDescent="0.15">
      <c r="A764" s="7"/>
      <c r="B764" s="8"/>
      <c r="C764" s="8"/>
      <c r="D764" s="7"/>
      <c r="E764" s="7"/>
      <c r="F764" s="8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x14ac:dyDescent="0.15">
      <c r="A765" s="7"/>
      <c r="B765" s="8"/>
      <c r="C765" s="8"/>
      <c r="D765" s="7"/>
      <c r="E765" s="7"/>
      <c r="F765" s="8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x14ac:dyDescent="0.15">
      <c r="A766" s="7"/>
      <c r="B766" s="8"/>
      <c r="C766" s="8"/>
      <c r="D766" s="7"/>
      <c r="E766" s="7"/>
      <c r="F766" s="8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x14ac:dyDescent="0.15">
      <c r="A767" s="7"/>
      <c r="B767" s="8"/>
      <c r="C767" s="8"/>
      <c r="D767" s="7"/>
      <c r="E767" s="7"/>
      <c r="F767" s="8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x14ac:dyDescent="0.15">
      <c r="A768" s="7"/>
      <c r="B768" s="8"/>
      <c r="C768" s="8"/>
      <c r="D768" s="7"/>
      <c r="E768" s="7"/>
      <c r="F768" s="8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x14ac:dyDescent="0.15">
      <c r="A769" s="7"/>
      <c r="B769" s="8"/>
      <c r="C769" s="8"/>
      <c r="D769" s="7"/>
      <c r="E769" s="7"/>
      <c r="F769" s="8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x14ac:dyDescent="0.15">
      <c r="A770" s="7"/>
      <c r="B770" s="8"/>
      <c r="C770" s="8"/>
      <c r="D770" s="7"/>
      <c r="E770" s="7"/>
      <c r="F770" s="8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x14ac:dyDescent="0.15">
      <c r="A771" s="7"/>
      <c r="B771" s="8"/>
      <c r="C771" s="8"/>
      <c r="D771" s="7"/>
      <c r="E771" s="7"/>
      <c r="F771" s="8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x14ac:dyDescent="0.15">
      <c r="A772" s="7"/>
      <c r="B772" s="8"/>
      <c r="C772" s="8"/>
      <c r="D772" s="7"/>
      <c r="E772" s="7"/>
      <c r="F772" s="8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x14ac:dyDescent="0.15">
      <c r="A773" s="7"/>
      <c r="B773" s="8"/>
      <c r="C773" s="8"/>
      <c r="D773" s="7"/>
      <c r="E773" s="7"/>
      <c r="F773" s="8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x14ac:dyDescent="0.15">
      <c r="A774" s="7"/>
      <c r="B774" s="8"/>
      <c r="C774" s="8"/>
      <c r="D774" s="7"/>
      <c r="E774" s="7"/>
      <c r="F774" s="8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x14ac:dyDescent="0.15">
      <c r="A775" s="7"/>
      <c r="B775" s="8"/>
      <c r="C775" s="8"/>
      <c r="D775" s="7"/>
      <c r="E775" s="7"/>
      <c r="F775" s="8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x14ac:dyDescent="0.15">
      <c r="A776" s="7"/>
      <c r="B776" s="8"/>
      <c r="C776" s="8"/>
      <c r="D776" s="7"/>
      <c r="E776" s="7"/>
      <c r="F776" s="8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x14ac:dyDescent="0.15">
      <c r="A777" s="7"/>
      <c r="B777" s="8"/>
      <c r="C777" s="8"/>
      <c r="D777" s="7"/>
      <c r="E777" s="7"/>
      <c r="F777" s="8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x14ac:dyDescent="0.15">
      <c r="A778" s="7"/>
      <c r="B778" s="8"/>
      <c r="C778" s="8"/>
      <c r="D778" s="7"/>
      <c r="E778" s="7"/>
      <c r="F778" s="8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x14ac:dyDescent="0.15">
      <c r="A779" s="7"/>
      <c r="B779" s="8"/>
      <c r="C779" s="8"/>
      <c r="D779" s="7"/>
      <c r="E779" s="7"/>
      <c r="F779" s="8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x14ac:dyDescent="0.15">
      <c r="A780" s="7"/>
      <c r="B780" s="8"/>
      <c r="C780" s="8"/>
      <c r="D780" s="7"/>
      <c r="E780" s="7"/>
      <c r="F780" s="8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x14ac:dyDescent="0.15">
      <c r="A781" s="7"/>
      <c r="B781" s="8"/>
      <c r="C781" s="8"/>
      <c r="D781" s="7"/>
      <c r="E781" s="7"/>
      <c r="F781" s="8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x14ac:dyDescent="0.15">
      <c r="A782" s="7"/>
      <c r="B782" s="8"/>
      <c r="C782" s="8"/>
      <c r="D782" s="7"/>
      <c r="E782" s="7"/>
      <c r="F782" s="8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x14ac:dyDescent="0.15">
      <c r="A783" s="7"/>
      <c r="B783" s="8"/>
      <c r="C783" s="8"/>
      <c r="D783" s="7"/>
      <c r="E783" s="7"/>
      <c r="F783" s="8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x14ac:dyDescent="0.15">
      <c r="A784" s="7"/>
      <c r="B784" s="8"/>
      <c r="C784" s="8"/>
      <c r="D784" s="7"/>
      <c r="E784" s="7"/>
      <c r="F784" s="8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x14ac:dyDescent="0.15">
      <c r="A785" s="7"/>
      <c r="B785" s="8"/>
      <c r="C785" s="8"/>
      <c r="D785" s="7"/>
      <c r="E785" s="7"/>
      <c r="F785" s="8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x14ac:dyDescent="0.15">
      <c r="A786" s="7"/>
      <c r="B786" s="8"/>
      <c r="C786" s="8"/>
      <c r="D786" s="7"/>
      <c r="E786" s="7"/>
      <c r="F786" s="8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x14ac:dyDescent="0.15">
      <c r="A787" s="7"/>
      <c r="B787" s="8"/>
      <c r="C787" s="8"/>
      <c r="D787" s="7"/>
      <c r="E787" s="7"/>
      <c r="F787" s="8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x14ac:dyDescent="0.15">
      <c r="A788" s="7"/>
      <c r="B788" s="8"/>
      <c r="C788" s="8"/>
      <c r="D788" s="7"/>
      <c r="E788" s="7"/>
      <c r="F788" s="8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x14ac:dyDescent="0.15">
      <c r="A789" s="7"/>
      <c r="B789" s="8"/>
      <c r="C789" s="8"/>
      <c r="D789" s="7"/>
      <c r="E789" s="7"/>
      <c r="F789" s="8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x14ac:dyDescent="0.15">
      <c r="A790" s="7"/>
      <c r="B790" s="8"/>
      <c r="C790" s="8"/>
      <c r="D790" s="7"/>
      <c r="E790" s="7"/>
      <c r="F790" s="8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x14ac:dyDescent="0.15">
      <c r="A791" s="7"/>
      <c r="B791" s="8"/>
      <c r="C791" s="8"/>
      <c r="D791" s="7"/>
      <c r="E791" s="7"/>
      <c r="F791" s="8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x14ac:dyDescent="0.15">
      <c r="A792" s="7"/>
      <c r="B792" s="8"/>
      <c r="C792" s="8"/>
      <c r="D792" s="7"/>
      <c r="E792" s="7"/>
      <c r="F792" s="8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x14ac:dyDescent="0.15">
      <c r="A793" s="7"/>
      <c r="B793" s="8"/>
      <c r="C793" s="8"/>
      <c r="D793" s="7"/>
      <c r="E793" s="7"/>
      <c r="F793" s="8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x14ac:dyDescent="0.15">
      <c r="A794" s="7"/>
      <c r="B794" s="8"/>
      <c r="C794" s="8"/>
      <c r="D794" s="7"/>
      <c r="E794" s="7"/>
      <c r="F794" s="8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x14ac:dyDescent="0.15">
      <c r="A795" s="7"/>
      <c r="B795" s="8"/>
      <c r="C795" s="8"/>
      <c r="D795" s="7"/>
      <c r="E795" s="7"/>
      <c r="F795" s="8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x14ac:dyDescent="0.15">
      <c r="A796" s="7"/>
      <c r="B796" s="8"/>
      <c r="C796" s="8"/>
      <c r="D796" s="7"/>
      <c r="E796" s="7"/>
      <c r="F796" s="8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x14ac:dyDescent="0.15">
      <c r="A797" s="7"/>
      <c r="B797" s="8"/>
      <c r="C797" s="8"/>
      <c r="D797" s="7"/>
      <c r="E797" s="7"/>
      <c r="F797" s="8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x14ac:dyDescent="0.15">
      <c r="A798" s="7"/>
      <c r="B798" s="8"/>
      <c r="C798" s="8"/>
      <c r="D798" s="7"/>
      <c r="E798" s="7"/>
      <c r="F798" s="8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x14ac:dyDescent="0.15">
      <c r="A799" s="7"/>
      <c r="B799" s="8"/>
      <c r="C799" s="8"/>
      <c r="D799" s="7"/>
      <c r="E799" s="7"/>
      <c r="F799" s="8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x14ac:dyDescent="0.15">
      <c r="A800" s="7"/>
      <c r="B800" s="8"/>
      <c r="C800" s="8"/>
      <c r="D800" s="7"/>
      <c r="E800" s="7"/>
      <c r="F800" s="8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x14ac:dyDescent="0.15">
      <c r="A801" s="7"/>
      <c r="B801" s="8"/>
      <c r="C801" s="8"/>
      <c r="D801" s="7"/>
      <c r="E801" s="7"/>
      <c r="F801" s="8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x14ac:dyDescent="0.15">
      <c r="A802" s="7"/>
      <c r="B802" s="8"/>
      <c r="C802" s="8"/>
      <c r="D802" s="7"/>
      <c r="E802" s="7"/>
      <c r="F802" s="8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x14ac:dyDescent="0.15">
      <c r="A803" s="7"/>
      <c r="B803" s="8"/>
      <c r="C803" s="8"/>
      <c r="D803" s="7"/>
      <c r="E803" s="7"/>
      <c r="F803" s="8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x14ac:dyDescent="0.15">
      <c r="A804" s="7"/>
      <c r="B804" s="8"/>
      <c r="C804" s="8"/>
      <c r="D804" s="7"/>
      <c r="E804" s="7"/>
      <c r="F804" s="8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x14ac:dyDescent="0.15">
      <c r="A805" s="7"/>
      <c r="B805" s="8"/>
      <c r="C805" s="8"/>
      <c r="D805" s="7"/>
      <c r="E805" s="7"/>
      <c r="F805" s="8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x14ac:dyDescent="0.15">
      <c r="A806" s="7"/>
      <c r="B806" s="8"/>
      <c r="C806" s="8"/>
      <c r="D806" s="7"/>
      <c r="E806" s="7"/>
      <c r="F806" s="8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x14ac:dyDescent="0.15">
      <c r="A807" s="7"/>
      <c r="B807" s="8"/>
      <c r="C807" s="8"/>
      <c r="D807" s="7"/>
      <c r="E807" s="7"/>
      <c r="F807" s="8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x14ac:dyDescent="0.15">
      <c r="A808" s="7"/>
      <c r="B808" s="8"/>
      <c r="C808" s="8"/>
      <c r="D808" s="7"/>
      <c r="E808" s="7"/>
      <c r="F808" s="8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x14ac:dyDescent="0.15">
      <c r="A809" s="7"/>
      <c r="B809" s="8"/>
      <c r="C809" s="8"/>
      <c r="D809" s="7"/>
      <c r="E809" s="7"/>
      <c r="F809" s="8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x14ac:dyDescent="0.15">
      <c r="A810" s="7"/>
      <c r="B810" s="8"/>
      <c r="C810" s="8"/>
      <c r="D810" s="7"/>
      <c r="E810" s="7"/>
      <c r="F810" s="8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x14ac:dyDescent="0.15">
      <c r="A811" s="7"/>
      <c r="B811" s="8"/>
      <c r="C811" s="8"/>
      <c r="D811" s="7"/>
      <c r="E811" s="7"/>
      <c r="F811" s="8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x14ac:dyDescent="0.15">
      <c r="A812" s="7"/>
      <c r="B812" s="8"/>
      <c r="C812" s="8"/>
      <c r="D812" s="7"/>
      <c r="E812" s="7"/>
      <c r="F812" s="8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x14ac:dyDescent="0.15">
      <c r="A813" s="7"/>
      <c r="B813" s="8"/>
      <c r="C813" s="8"/>
      <c r="D813" s="7"/>
      <c r="E813" s="7"/>
      <c r="F813" s="8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x14ac:dyDescent="0.15">
      <c r="A814" s="7"/>
      <c r="B814" s="8"/>
      <c r="C814" s="8"/>
      <c r="D814" s="7"/>
      <c r="E814" s="7"/>
      <c r="F814" s="8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x14ac:dyDescent="0.15">
      <c r="A815" s="7"/>
      <c r="B815" s="8"/>
      <c r="C815" s="8"/>
      <c r="D815" s="7"/>
      <c r="E815" s="7"/>
      <c r="F815" s="8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x14ac:dyDescent="0.15">
      <c r="A816" s="7"/>
      <c r="B816" s="8"/>
      <c r="C816" s="8"/>
      <c r="D816" s="7"/>
      <c r="E816" s="7"/>
      <c r="F816" s="8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x14ac:dyDescent="0.15">
      <c r="A817" s="7"/>
      <c r="B817" s="8"/>
      <c r="C817" s="8"/>
      <c r="D817" s="7"/>
      <c r="E817" s="7"/>
      <c r="F817" s="8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x14ac:dyDescent="0.15">
      <c r="A818" s="7"/>
      <c r="B818" s="8"/>
      <c r="C818" s="8"/>
      <c r="D818" s="7"/>
      <c r="E818" s="7"/>
      <c r="F818" s="8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x14ac:dyDescent="0.15">
      <c r="A819" s="7"/>
      <c r="B819" s="8"/>
      <c r="C819" s="8"/>
      <c r="D819" s="7"/>
      <c r="E819" s="7"/>
      <c r="F819" s="8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x14ac:dyDescent="0.15">
      <c r="A820" s="7"/>
      <c r="B820" s="8"/>
      <c r="C820" s="8"/>
      <c r="D820" s="7"/>
      <c r="E820" s="7"/>
      <c r="F820" s="8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x14ac:dyDescent="0.15">
      <c r="A821" s="7"/>
      <c r="B821" s="8"/>
      <c r="C821" s="8"/>
      <c r="D821" s="7"/>
      <c r="E821" s="7"/>
      <c r="F821" s="8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x14ac:dyDescent="0.15">
      <c r="A822" s="7"/>
      <c r="B822" s="8"/>
      <c r="C822" s="8"/>
      <c r="D822" s="7"/>
      <c r="E822" s="7"/>
      <c r="F822" s="8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x14ac:dyDescent="0.15">
      <c r="A823" s="7"/>
      <c r="B823" s="8"/>
      <c r="C823" s="8"/>
      <c r="D823" s="7"/>
      <c r="E823" s="7"/>
      <c r="F823" s="8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x14ac:dyDescent="0.15">
      <c r="A824" s="7"/>
      <c r="B824" s="8"/>
      <c r="C824" s="8"/>
      <c r="D824" s="7"/>
      <c r="E824" s="7"/>
      <c r="F824" s="8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x14ac:dyDescent="0.15">
      <c r="A825" s="7"/>
      <c r="B825" s="8"/>
      <c r="C825" s="8"/>
      <c r="D825" s="7"/>
      <c r="E825" s="7"/>
      <c r="F825" s="8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x14ac:dyDescent="0.15">
      <c r="A826" s="7"/>
      <c r="B826" s="8"/>
      <c r="C826" s="8"/>
      <c r="D826" s="7"/>
      <c r="E826" s="7"/>
      <c r="F826" s="8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x14ac:dyDescent="0.15">
      <c r="A827" s="7"/>
      <c r="B827" s="8"/>
      <c r="C827" s="8"/>
      <c r="D827" s="7"/>
      <c r="E827" s="7"/>
      <c r="F827" s="8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x14ac:dyDescent="0.15">
      <c r="A828" s="7"/>
      <c r="B828" s="8"/>
      <c r="C828" s="8"/>
      <c r="D828" s="7"/>
      <c r="E828" s="7"/>
      <c r="F828" s="8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x14ac:dyDescent="0.15">
      <c r="A829" s="7"/>
      <c r="B829" s="8"/>
      <c r="C829" s="8"/>
      <c r="D829" s="7"/>
      <c r="E829" s="7"/>
      <c r="F829" s="8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x14ac:dyDescent="0.15">
      <c r="A830" s="7"/>
      <c r="B830" s="8"/>
      <c r="C830" s="8"/>
      <c r="D830" s="7"/>
      <c r="E830" s="7"/>
      <c r="F830" s="8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x14ac:dyDescent="0.15">
      <c r="A831" s="7"/>
      <c r="B831" s="8"/>
      <c r="C831" s="8"/>
      <c r="D831" s="7"/>
      <c r="E831" s="7"/>
      <c r="F831" s="8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x14ac:dyDescent="0.15">
      <c r="A832" s="7"/>
      <c r="B832" s="8"/>
      <c r="C832" s="8"/>
      <c r="D832" s="7"/>
      <c r="E832" s="7"/>
      <c r="F832" s="8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x14ac:dyDescent="0.15">
      <c r="A833" s="7"/>
      <c r="B833" s="8"/>
      <c r="C833" s="8"/>
      <c r="D833" s="7"/>
      <c r="E833" s="7"/>
      <c r="F833" s="8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x14ac:dyDescent="0.15">
      <c r="A834" s="7"/>
      <c r="B834" s="8"/>
      <c r="C834" s="8"/>
      <c r="D834" s="7"/>
      <c r="E834" s="7"/>
      <c r="F834" s="8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x14ac:dyDescent="0.15">
      <c r="A835" s="7"/>
      <c r="B835" s="8"/>
      <c r="C835" s="8"/>
      <c r="D835" s="7"/>
      <c r="E835" s="7"/>
      <c r="F835" s="8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x14ac:dyDescent="0.15">
      <c r="A836" s="7"/>
      <c r="B836" s="8"/>
      <c r="C836" s="8"/>
      <c r="D836" s="7"/>
      <c r="E836" s="7"/>
      <c r="F836" s="8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x14ac:dyDescent="0.15">
      <c r="A837" s="7"/>
      <c r="B837" s="8"/>
      <c r="C837" s="8"/>
      <c r="D837" s="7"/>
      <c r="E837" s="7"/>
      <c r="F837" s="8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x14ac:dyDescent="0.15">
      <c r="A838" s="7"/>
      <c r="B838" s="8"/>
      <c r="C838" s="8"/>
      <c r="D838" s="7"/>
      <c r="E838" s="7"/>
      <c r="F838" s="8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x14ac:dyDescent="0.15">
      <c r="A839" s="7"/>
      <c r="B839" s="8"/>
      <c r="C839" s="8"/>
      <c r="D839" s="7"/>
      <c r="E839" s="7"/>
      <c r="F839" s="8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x14ac:dyDescent="0.15">
      <c r="A840" s="7"/>
      <c r="B840" s="8"/>
      <c r="C840" s="8"/>
      <c r="D840" s="7"/>
      <c r="E840" s="7"/>
      <c r="F840" s="8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x14ac:dyDescent="0.15">
      <c r="A841" s="7"/>
      <c r="B841" s="8"/>
      <c r="C841" s="8"/>
      <c r="D841" s="7"/>
      <c r="E841" s="7"/>
      <c r="F841" s="8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x14ac:dyDescent="0.15">
      <c r="A842" s="7"/>
      <c r="B842" s="8"/>
      <c r="C842" s="8"/>
      <c r="D842" s="7"/>
      <c r="E842" s="7"/>
      <c r="F842" s="8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x14ac:dyDescent="0.15">
      <c r="A843" s="7"/>
      <c r="B843" s="8"/>
      <c r="C843" s="8"/>
      <c r="D843" s="7"/>
      <c r="E843" s="7"/>
      <c r="F843" s="8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x14ac:dyDescent="0.15">
      <c r="A844" s="7"/>
      <c r="B844" s="8"/>
      <c r="C844" s="8"/>
      <c r="D844" s="7"/>
      <c r="E844" s="7"/>
      <c r="F844" s="8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x14ac:dyDescent="0.15">
      <c r="A845" s="7"/>
      <c r="B845" s="8"/>
      <c r="C845" s="8"/>
      <c r="D845" s="7"/>
      <c r="E845" s="7"/>
      <c r="F845" s="8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x14ac:dyDescent="0.15">
      <c r="A846" s="7"/>
      <c r="B846" s="8"/>
      <c r="C846" s="8"/>
      <c r="D846" s="7"/>
      <c r="E846" s="7"/>
      <c r="F846" s="8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x14ac:dyDescent="0.15">
      <c r="A847" s="7"/>
      <c r="B847" s="8"/>
      <c r="C847" s="8"/>
      <c r="D847" s="7"/>
      <c r="E847" s="7"/>
      <c r="F847" s="8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x14ac:dyDescent="0.15">
      <c r="A848" s="7"/>
      <c r="B848" s="8"/>
      <c r="C848" s="8"/>
      <c r="D848" s="7"/>
      <c r="E848" s="7"/>
      <c r="F848" s="8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x14ac:dyDescent="0.15">
      <c r="A849" s="7"/>
      <c r="B849" s="8"/>
      <c r="C849" s="8"/>
      <c r="D849" s="7"/>
      <c r="E849" s="7"/>
      <c r="F849" s="8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x14ac:dyDescent="0.15">
      <c r="A850" s="7"/>
      <c r="B850" s="8"/>
      <c r="C850" s="8"/>
      <c r="D850" s="7"/>
      <c r="E850" s="7"/>
      <c r="F850" s="8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x14ac:dyDescent="0.15">
      <c r="A851" s="7"/>
      <c r="B851" s="8"/>
      <c r="C851" s="8"/>
      <c r="D851" s="7"/>
      <c r="E851" s="7"/>
      <c r="F851" s="8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x14ac:dyDescent="0.15">
      <c r="A852" s="7"/>
      <c r="B852" s="8"/>
      <c r="C852" s="8"/>
      <c r="D852" s="7"/>
      <c r="E852" s="7"/>
      <c r="F852" s="8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x14ac:dyDescent="0.15">
      <c r="A853" s="7"/>
      <c r="B853" s="8"/>
      <c r="C853" s="8"/>
      <c r="D853" s="7"/>
      <c r="E853" s="7"/>
      <c r="F853" s="8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x14ac:dyDescent="0.15">
      <c r="A854" s="7"/>
      <c r="B854" s="8"/>
      <c r="C854" s="8"/>
      <c r="D854" s="7"/>
      <c r="E854" s="7"/>
      <c r="F854" s="8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x14ac:dyDescent="0.15">
      <c r="A855" s="7"/>
      <c r="B855" s="8"/>
      <c r="C855" s="8"/>
      <c r="D855" s="7"/>
      <c r="E855" s="7"/>
      <c r="F855" s="8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x14ac:dyDescent="0.15">
      <c r="A856" s="7"/>
      <c r="B856" s="8"/>
      <c r="C856" s="8"/>
      <c r="D856" s="7"/>
      <c r="E856" s="7"/>
      <c r="F856" s="8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x14ac:dyDescent="0.15">
      <c r="A857" s="7"/>
      <c r="B857" s="8"/>
      <c r="C857" s="8"/>
      <c r="D857" s="7"/>
      <c r="E857" s="7"/>
      <c r="F857" s="8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x14ac:dyDescent="0.15">
      <c r="A858" s="7"/>
      <c r="B858" s="8"/>
      <c r="C858" s="8"/>
      <c r="D858" s="7"/>
      <c r="E858" s="7"/>
      <c r="F858" s="8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x14ac:dyDescent="0.15">
      <c r="A859" s="7"/>
      <c r="B859" s="8"/>
      <c r="C859" s="8"/>
      <c r="D859" s="7"/>
      <c r="E859" s="7"/>
      <c r="F859" s="8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x14ac:dyDescent="0.15">
      <c r="A860" s="7"/>
      <c r="B860" s="8"/>
      <c r="C860" s="8"/>
      <c r="D860" s="7"/>
      <c r="E860" s="7"/>
      <c r="F860" s="8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x14ac:dyDescent="0.15">
      <c r="A861" s="7"/>
      <c r="B861" s="8"/>
      <c r="C861" s="8"/>
      <c r="D861" s="7"/>
      <c r="E861" s="7"/>
      <c r="F861" s="8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x14ac:dyDescent="0.15">
      <c r="A862" s="7"/>
      <c r="B862" s="8"/>
      <c r="C862" s="8"/>
      <c r="D862" s="7"/>
      <c r="E862" s="7"/>
      <c r="F862" s="8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x14ac:dyDescent="0.15">
      <c r="A863" s="7"/>
      <c r="B863" s="8"/>
      <c r="C863" s="8"/>
      <c r="D863" s="7"/>
      <c r="E863" s="7"/>
      <c r="F863" s="8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x14ac:dyDescent="0.15">
      <c r="A864" s="7"/>
      <c r="B864" s="8"/>
      <c r="C864" s="8"/>
      <c r="D864" s="7"/>
      <c r="E864" s="7"/>
      <c r="F864" s="8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x14ac:dyDescent="0.15">
      <c r="A865" s="7"/>
      <c r="B865" s="8"/>
      <c r="C865" s="8"/>
      <c r="D865" s="7"/>
      <c r="E865" s="7"/>
      <c r="F865" s="8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x14ac:dyDescent="0.15">
      <c r="A866" s="7"/>
      <c r="B866" s="8"/>
      <c r="C866" s="8"/>
      <c r="D866" s="7"/>
      <c r="E866" s="7"/>
      <c r="F866" s="8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x14ac:dyDescent="0.15">
      <c r="A867" s="7"/>
      <c r="B867" s="8"/>
      <c r="C867" s="8"/>
      <c r="D867" s="7"/>
      <c r="E867" s="7"/>
      <c r="F867" s="8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x14ac:dyDescent="0.15">
      <c r="A868" s="7"/>
      <c r="B868" s="8"/>
      <c r="C868" s="8"/>
      <c r="D868" s="7"/>
      <c r="E868" s="7"/>
      <c r="F868" s="8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x14ac:dyDescent="0.15">
      <c r="A869" s="7"/>
      <c r="B869" s="8"/>
      <c r="C869" s="8"/>
      <c r="D869" s="7"/>
      <c r="E869" s="7"/>
      <c r="F869" s="8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x14ac:dyDescent="0.15">
      <c r="A870" s="7"/>
      <c r="B870" s="8"/>
      <c r="C870" s="8"/>
      <c r="D870" s="7"/>
      <c r="E870" s="7"/>
      <c r="F870" s="8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x14ac:dyDescent="0.15">
      <c r="A871" s="7"/>
      <c r="B871" s="8"/>
      <c r="C871" s="8"/>
      <c r="D871" s="7"/>
      <c r="E871" s="7"/>
      <c r="F871" s="8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x14ac:dyDescent="0.15">
      <c r="A872" s="7"/>
      <c r="B872" s="8"/>
      <c r="C872" s="8"/>
      <c r="D872" s="7"/>
      <c r="E872" s="7"/>
      <c r="F872" s="8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x14ac:dyDescent="0.15">
      <c r="A873" s="7"/>
      <c r="B873" s="8"/>
      <c r="C873" s="8"/>
      <c r="D873" s="7"/>
      <c r="E873" s="7"/>
      <c r="F873" s="8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x14ac:dyDescent="0.15">
      <c r="A874" s="7"/>
      <c r="B874" s="8"/>
      <c r="C874" s="8"/>
      <c r="D874" s="7"/>
      <c r="E874" s="7"/>
      <c r="F874" s="8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x14ac:dyDescent="0.15">
      <c r="A875" s="7"/>
      <c r="B875" s="8"/>
      <c r="C875" s="8"/>
      <c r="D875" s="7"/>
      <c r="E875" s="7"/>
      <c r="F875" s="8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x14ac:dyDescent="0.15">
      <c r="A876" s="7"/>
      <c r="B876" s="8"/>
      <c r="C876" s="8"/>
      <c r="D876" s="7"/>
      <c r="E876" s="7"/>
      <c r="F876" s="8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x14ac:dyDescent="0.15">
      <c r="A877" s="7"/>
      <c r="B877" s="8"/>
      <c r="C877" s="8"/>
      <c r="D877" s="7"/>
      <c r="E877" s="7"/>
      <c r="F877" s="8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x14ac:dyDescent="0.15">
      <c r="A878" s="7"/>
      <c r="B878" s="8"/>
      <c r="C878" s="8"/>
      <c r="D878" s="7"/>
      <c r="E878" s="7"/>
      <c r="F878" s="8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x14ac:dyDescent="0.15">
      <c r="A879" s="7"/>
      <c r="B879" s="8"/>
      <c r="C879" s="8"/>
      <c r="D879" s="7"/>
      <c r="E879" s="7"/>
      <c r="F879" s="8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x14ac:dyDescent="0.15">
      <c r="A880" s="7"/>
      <c r="B880" s="8"/>
      <c r="C880" s="8"/>
      <c r="D880" s="7"/>
      <c r="E880" s="7"/>
      <c r="F880" s="8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x14ac:dyDescent="0.15">
      <c r="A881" s="7"/>
      <c r="B881" s="8"/>
      <c r="C881" s="8"/>
      <c r="D881" s="7"/>
      <c r="E881" s="7"/>
      <c r="F881" s="8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x14ac:dyDescent="0.15">
      <c r="A882" s="7"/>
      <c r="B882" s="8"/>
      <c r="C882" s="8"/>
      <c r="D882" s="7"/>
      <c r="E882" s="7"/>
      <c r="F882" s="8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x14ac:dyDescent="0.15">
      <c r="A883" s="7"/>
      <c r="B883" s="8"/>
      <c r="C883" s="8"/>
      <c r="D883" s="7"/>
      <c r="E883" s="7"/>
      <c r="F883" s="8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x14ac:dyDescent="0.15">
      <c r="A884" s="7"/>
      <c r="B884" s="8"/>
      <c r="C884" s="8"/>
      <c r="D884" s="7"/>
      <c r="E884" s="7"/>
      <c r="F884" s="8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x14ac:dyDescent="0.15">
      <c r="A885" s="7"/>
      <c r="B885" s="8"/>
      <c r="C885" s="8"/>
      <c r="D885" s="7"/>
      <c r="E885" s="7"/>
      <c r="F885" s="8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x14ac:dyDescent="0.15">
      <c r="A886" s="7"/>
      <c r="B886" s="8"/>
      <c r="C886" s="8"/>
      <c r="D886" s="7"/>
      <c r="E886" s="7"/>
      <c r="F886" s="8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x14ac:dyDescent="0.15">
      <c r="A887" s="7"/>
      <c r="B887" s="8"/>
      <c r="C887" s="8"/>
      <c r="D887" s="7"/>
      <c r="E887" s="7"/>
      <c r="F887" s="8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x14ac:dyDescent="0.15">
      <c r="A888" s="7"/>
      <c r="B888" s="8"/>
      <c r="C888" s="8"/>
      <c r="D888" s="7"/>
      <c r="E888" s="7"/>
      <c r="F888" s="8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x14ac:dyDescent="0.15">
      <c r="A889" s="7"/>
      <c r="B889" s="8"/>
      <c r="C889" s="8"/>
      <c r="D889" s="7"/>
      <c r="E889" s="7"/>
      <c r="F889" s="8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x14ac:dyDescent="0.15">
      <c r="A890" s="7"/>
      <c r="B890" s="8"/>
      <c r="C890" s="8"/>
      <c r="D890" s="7"/>
      <c r="E890" s="7"/>
      <c r="F890" s="8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x14ac:dyDescent="0.15">
      <c r="A891" s="7"/>
      <c r="B891" s="8"/>
      <c r="C891" s="8"/>
      <c r="D891" s="7"/>
      <c r="E891" s="7"/>
      <c r="F891" s="8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x14ac:dyDescent="0.15">
      <c r="A892" s="7"/>
      <c r="B892" s="8"/>
      <c r="C892" s="8"/>
      <c r="D892" s="7"/>
      <c r="E892" s="7"/>
      <c r="F892" s="8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x14ac:dyDescent="0.15">
      <c r="A893" s="7"/>
      <c r="B893" s="8"/>
      <c r="C893" s="8"/>
      <c r="D893" s="7"/>
      <c r="E893" s="7"/>
      <c r="F893" s="8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x14ac:dyDescent="0.15">
      <c r="A894" s="7"/>
      <c r="B894" s="8"/>
      <c r="C894" s="8"/>
      <c r="D894" s="7"/>
      <c r="E894" s="7"/>
      <c r="F894" s="8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x14ac:dyDescent="0.15">
      <c r="A895" s="7"/>
      <c r="B895" s="8"/>
      <c r="C895" s="8"/>
      <c r="D895" s="7"/>
      <c r="E895" s="7"/>
      <c r="F895" s="8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x14ac:dyDescent="0.15">
      <c r="A896" s="7"/>
      <c r="B896" s="8"/>
      <c r="C896" s="8"/>
      <c r="D896" s="7"/>
      <c r="E896" s="7"/>
      <c r="F896" s="8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x14ac:dyDescent="0.15">
      <c r="A897" s="7"/>
      <c r="B897" s="8"/>
      <c r="C897" s="8"/>
      <c r="D897" s="7"/>
      <c r="E897" s="7"/>
      <c r="F897" s="8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x14ac:dyDescent="0.15">
      <c r="A898" s="7"/>
      <c r="B898" s="8"/>
      <c r="C898" s="8"/>
      <c r="D898" s="7"/>
      <c r="E898" s="7"/>
      <c r="F898" s="8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x14ac:dyDescent="0.15">
      <c r="A899" s="7"/>
      <c r="B899" s="8"/>
      <c r="C899" s="8"/>
      <c r="D899" s="7"/>
      <c r="E899" s="7"/>
      <c r="F899" s="8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x14ac:dyDescent="0.15">
      <c r="A900" s="7"/>
      <c r="B900" s="8"/>
      <c r="C900" s="8"/>
      <c r="D900" s="7"/>
      <c r="E900" s="7"/>
      <c r="F900" s="8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x14ac:dyDescent="0.15">
      <c r="A901" s="7"/>
      <c r="B901" s="8"/>
      <c r="C901" s="8"/>
      <c r="D901" s="7"/>
      <c r="E901" s="7"/>
      <c r="F901" s="8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x14ac:dyDescent="0.15">
      <c r="A902" s="7"/>
      <c r="B902" s="8"/>
      <c r="C902" s="8"/>
      <c r="D902" s="7"/>
      <c r="E902" s="7"/>
      <c r="F902" s="8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x14ac:dyDescent="0.15">
      <c r="A903" s="7"/>
      <c r="B903" s="8"/>
      <c r="C903" s="8"/>
      <c r="D903" s="7"/>
      <c r="E903" s="7"/>
      <c r="F903" s="8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x14ac:dyDescent="0.15">
      <c r="A904" s="7"/>
      <c r="B904" s="8"/>
      <c r="C904" s="8"/>
      <c r="D904" s="7"/>
      <c r="E904" s="7"/>
      <c r="F904" s="8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x14ac:dyDescent="0.15">
      <c r="A905" s="7"/>
      <c r="B905" s="8"/>
      <c r="C905" s="8"/>
      <c r="D905" s="7"/>
      <c r="E905" s="7"/>
      <c r="F905" s="8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x14ac:dyDescent="0.15">
      <c r="A906" s="7"/>
      <c r="B906" s="8"/>
      <c r="C906" s="8"/>
      <c r="D906" s="7"/>
      <c r="E906" s="7"/>
      <c r="F906" s="8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x14ac:dyDescent="0.15">
      <c r="A907" s="7"/>
      <c r="B907" s="8"/>
      <c r="C907" s="8"/>
      <c r="D907" s="7"/>
      <c r="E907" s="7"/>
      <c r="F907" s="8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x14ac:dyDescent="0.15">
      <c r="A908" s="7"/>
      <c r="B908" s="8"/>
      <c r="C908" s="8"/>
      <c r="D908" s="7"/>
      <c r="E908" s="7"/>
      <c r="F908" s="8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x14ac:dyDescent="0.15">
      <c r="A909" s="7"/>
      <c r="B909" s="8"/>
      <c r="C909" s="8"/>
      <c r="D909" s="7"/>
      <c r="E909" s="7"/>
      <c r="F909" s="8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x14ac:dyDescent="0.15">
      <c r="A910" s="7"/>
      <c r="B910" s="8"/>
      <c r="C910" s="8"/>
      <c r="D910" s="7"/>
      <c r="E910" s="7"/>
      <c r="F910" s="8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x14ac:dyDescent="0.15">
      <c r="A911" s="7"/>
      <c r="B911" s="8"/>
      <c r="C911" s="8"/>
      <c r="D911" s="7"/>
      <c r="E911" s="7"/>
      <c r="F911" s="8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x14ac:dyDescent="0.15">
      <c r="A912" s="7"/>
      <c r="B912" s="8"/>
      <c r="C912" s="8"/>
      <c r="D912" s="7"/>
      <c r="E912" s="7"/>
      <c r="F912" s="8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x14ac:dyDescent="0.15">
      <c r="A913" s="7"/>
      <c r="B913" s="8"/>
      <c r="C913" s="8"/>
      <c r="D913" s="7"/>
      <c r="E913" s="7"/>
      <c r="F913" s="8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x14ac:dyDescent="0.15">
      <c r="A914" s="7"/>
      <c r="B914" s="8"/>
      <c r="C914" s="8"/>
      <c r="D914" s="7"/>
      <c r="E914" s="7"/>
      <c r="F914" s="8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x14ac:dyDescent="0.15">
      <c r="A915" s="7"/>
      <c r="B915" s="8"/>
      <c r="C915" s="8"/>
      <c r="D915" s="7"/>
      <c r="E915" s="7"/>
      <c r="F915" s="8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x14ac:dyDescent="0.15">
      <c r="A916" s="7"/>
      <c r="B916" s="8"/>
      <c r="C916" s="8"/>
      <c r="D916" s="7"/>
      <c r="E916" s="7"/>
      <c r="F916" s="8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x14ac:dyDescent="0.15">
      <c r="A917" s="7"/>
      <c r="B917" s="8"/>
      <c r="C917" s="8"/>
      <c r="D917" s="7"/>
      <c r="E917" s="7"/>
      <c r="F917" s="8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x14ac:dyDescent="0.15">
      <c r="A918" s="7"/>
      <c r="B918" s="8"/>
      <c r="C918" s="8"/>
      <c r="D918" s="7"/>
      <c r="E918" s="7"/>
      <c r="F918" s="8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x14ac:dyDescent="0.15">
      <c r="A919" s="7"/>
      <c r="B919" s="8"/>
      <c r="C919" s="8"/>
      <c r="D919" s="7"/>
      <c r="E919" s="7"/>
      <c r="F919" s="8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x14ac:dyDescent="0.15">
      <c r="A920" s="7"/>
      <c r="B920" s="8"/>
      <c r="C920" s="8"/>
      <c r="D920" s="7"/>
      <c r="E920" s="7"/>
      <c r="F920" s="8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x14ac:dyDescent="0.15">
      <c r="A921" s="7"/>
      <c r="B921" s="8"/>
      <c r="C921" s="8"/>
      <c r="D921" s="7"/>
      <c r="E921" s="7"/>
      <c r="F921" s="8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x14ac:dyDescent="0.15">
      <c r="A922" s="7"/>
      <c r="B922" s="8"/>
      <c r="C922" s="8"/>
      <c r="D922" s="7"/>
      <c r="E922" s="7"/>
      <c r="F922" s="8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x14ac:dyDescent="0.15">
      <c r="A923" s="7"/>
      <c r="B923" s="8"/>
      <c r="C923" s="8"/>
      <c r="D923" s="7"/>
      <c r="E923" s="7"/>
      <c r="F923" s="8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x14ac:dyDescent="0.15">
      <c r="A924" s="7"/>
      <c r="B924" s="8"/>
      <c r="C924" s="8"/>
      <c r="D924" s="7"/>
      <c r="E924" s="7"/>
      <c r="F924" s="8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x14ac:dyDescent="0.15">
      <c r="A925" s="7"/>
      <c r="B925" s="8"/>
      <c r="C925" s="8"/>
      <c r="D925" s="7"/>
      <c r="E925" s="7"/>
      <c r="F925" s="8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x14ac:dyDescent="0.15">
      <c r="A926" s="7"/>
      <c r="B926" s="8"/>
      <c r="C926" s="8"/>
      <c r="D926" s="7"/>
      <c r="E926" s="7"/>
      <c r="F926" s="8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x14ac:dyDescent="0.15">
      <c r="A927" s="7"/>
      <c r="B927" s="8"/>
      <c r="C927" s="8"/>
      <c r="D927" s="7"/>
      <c r="E927" s="7"/>
      <c r="F927" s="8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x14ac:dyDescent="0.15">
      <c r="A928" s="7"/>
      <c r="B928" s="8"/>
      <c r="C928" s="8"/>
      <c r="D928" s="7"/>
      <c r="E928" s="7"/>
      <c r="F928" s="8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x14ac:dyDescent="0.15">
      <c r="A929" s="7"/>
      <c r="B929" s="8"/>
      <c r="C929" s="8"/>
      <c r="D929" s="7"/>
      <c r="E929" s="7"/>
      <c r="F929" s="8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x14ac:dyDescent="0.15">
      <c r="A930" s="7"/>
      <c r="B930" s="8"/>
      <c r="C930" s="8"/>
      <c r="D930" s="7"/>
      <c r="E930" s="7"/>
      <c r="F930" s="8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x14ac:dyDescent="0.15">
      <c r="A931" s="7"/>
      <c r="B931" s="8"/>
      <c r="C931" s="8"/>
      <c r="D931" s="7"/>
      <c r="E931" s="7"/>
      <c r="F931" s="8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x14ac:dyDescent="0.15">
      <c r="A932" s="7"/>
      <c r="B932" s="8"/>
      <c r="C932" s="8"/>
      <c r="D932" s="7"/>
      <c r="E932" s="7"/>
      <c r="F932" s="8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x14ac:dyDescent="0.15">
      <c r="A933" s="7"/>
      <c r="B933" s="8"/>
      <c r="C933" s="8"/>
      <c r="D933" s="7"/>
      <c r="E933" s="7"/>
      <c r="F933" s="8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x14ac:dyDescent="0.15">
      <c r="A934" s="7"/>
      <c r="B934" s="8"/>
      <c r="C934" s="8"/>
      <c r="D934" s="7"/>
      <c r="E934" s="7"/>
      <c r="F934" s="8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x14ac:dyDescent="0.15">
      <c r="A935" s="7"/>
      <c r="B935" s="8"/>
      <c r="C935" s="8"/>
      <c r="D935" s="7"/>
      <c r="E935" s="7"/>
      <c r="F935" s="8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x14ac:dyDescent="0.15">
      <c r="A936" s="7"/>
      <c r="B936" s="8"/>
      <c r="C936" s="8"/>
      <c r="D936" s="7"/>
      <c r="E936" s="7"/>
      <c r="F936" s="8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x14ac:dyDescent="0.15">
      <c r="A937" s="7"/>
      <c r="B937" s="8"/>
      <c r="C937" s="8"/>
      <c r="D937" s="7"/>
      <c r="E937" s="7"/>
      <c r="F937" s="8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x14ac:dyDescent="0.15">
      <c r="A938" s="7"/>
      <c r="B938" s="8"/>
      <c r="C938" s="8"/>
      <c r="D938" s="7"/>
      <c r="E938" s="7"/>
      <c r="F938" s="8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x14ac:dyDescent="0.15">
      <c r="A939" s="7"/>
      <c r="B939" s="8"/>
      <c r="C939" s="8"/>
      <c r="D939" s="7"/>
      <c r="E939" s="7"/>
      <c r="F939" s="8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x14ac:dyDescent="0.15">
      <c r="A940" s="7"/>
      <c r="B940" s="8"/>
      <c r="C940" s="8"/>
      <c r="D940" s="7"/>
      <c r="E940" s="7"/>
      <c r="F940" s="8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x14ac:dyDescent="0.15">
      <c r="A941" s="7"/>
      <c r="B941" s="8"/>
      <c r="C941" s="8"/>
      <c r="D941" s="7"/>
      <c r="E941" s="7"/>
      <c r="F941" s="8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x14ac:dyDescent="0.15">
      <c r="A942" s="7"/>
      <c r="B942" s="8"/>
      <c r="C942" s="8"/>
      <c r="D942" s="7"/>
      <c r="E942" s="7"/>
      <c r="F942" s="8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x14ac:dyDescent="0.15">
      <c r="A943" s="7"/>
      <c r="B943" s="8"/>
      <c r="C943" s="8"/>
      <c r="D943" s="7"/>
      <c r="E943" s="7"/>
      <c r="F943" s="8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x14ac:dyDescent="0.15">
      <c r="A944" s="7"/>
      <c r="B944" s="8"/>
      <c r="C944" s="8"/>
      <c r="D944" s="7"/>
      <c r="E944" s="7"/>
      <c r="F944" s="8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x14ac:dyDescent="0.15">
      <c r="A945" s="7"/>
      <c r="B945" s="8"/>
      <c r="C945" s="8"/>
      <c r="D945" s="7"/>
      <c r="E945" s="7"/>
      <c r="F945" s="8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x14ac:dyDescent="0.15">
      <c r="A946" s="7"/>
      <c r="B946" s="8"/>
      <c r="C946" s="8"/>
      <c r="D946" s="7"/>
      <c r="E946" s="7"/>
      <c r="F946" s="8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x14ac:dyDescent="0.15">
      <c r="A947" s="7"/>
      <c r="B947" s="8"/>
      <c r="C947" s="8"/>
      <c r="D947" s="7"/>
      <c r="E947" s="7"/>
      <c r="F947" s="8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x14ac:dyDescent="0.15">
      <c r="A948" s="7"/>
      <c r="B948" s="8"/>
      <c r="C948" s="8"/>
      <c r="D948" s="7"/>
      <c r="E948" s="7"/>
      <c r="F948" s="8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x14ac:dyDescent="0.15">
      <c r="A949" s="7"/>
      <c r="B949" s="8"/>
      <c r="C949" s="8"/>
      <c r="D949" s="7"/>
      <c r="E949" s="7"/>
      <c r="F949" s="8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x14ac:dyDescent="0.15">
      <c r="A950" s="7"/>
      <c r="B950" s="8"/>
      <c r="C950" s="8"/>
      <c r="D950" s="7"/>
      <c r="E950" s="7"/>
      <c r="F950" s="8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x14ac:dyDescent="0.15">
      <c r="A951" s="7"/>
      <c r="B951" s="8"/>
      <c r="C951" s="8"/>
      <c r="D951" s="7"/>
      <c r="E951" s="7"/>
      <c r="F951" s="8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x14ac:dyDescent="0.15">
      <c r="A952" s="7"/>
      <c r="B952" s="8"/>
      <c r="C952" s="8"/>
      <c r="D952" s="7"/>
      <c r="E952" s="7"/>
      <c r="F952" s="8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x14ac:dyDescent="0.15">
      <c r="A953" s="7"/>
      <c r="B953" s="8"/>
      <c r="C953" s="8"/>
      <c r="D953" s="7"/>
      <c r="E953" s="7"/>
      <c r="F953" s="8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x14ac:dyDescent="0.15">
      <c r="A954" s="7"/>
      <c r="B954" s="8"/>
      <c r="C954" s="8"/>
      <c r="D954" s="7"/>
      <c r="E954" s="7"/>
      <c r="F954" s="8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x14ac:dyDescent="0.15">
      <c r="A955" s="7"/>
      <c r="B955" s="8"/>
      <c r="C955" s="8"/>
      <c r="D955" s="7"/>
      <c r="E955" s="7"/>
      <c r="F955" s="8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x14ac:dyDescent="0.15">
      <c r="A956" s="7"/>
      <c r="B956" s="8"/>
      <c r="C956" s="8"/>
      <c r="D956" s="7"/>
      <c r="E956" s="7"/>
      <c r="F956" s="8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x14ac:dyDescent="0.15">
      <c r="A957" s="7"/>
      <c r="B957" s="8"/>
      <c r="C957" s="8"/>
      <c r="D957" s="7"/>
      <c r="E957" s="7"/>
      <c r="F957" s="8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x14ac:dyDescent="0.15">
      <c r="A958" s="7"/>
      <c r="B958" s="8"/>
      <c r="C958" s="8"/>
      <c r="D958" s="7"/>
      <c r="E958" s="7"/>
      <c r="F958" s="8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x14ac:dyDescent="0.15">
      <c r="A959" s="7"/>
      <c r="B959" s="8"/>
      <c r="C959" s="8"/>
      <c r="D959" s="7"/>
      <c r="E959" s="7"/>
      <c r="F959" s="8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x14ac:dyDescent="0.15">
      <c r="A960" s="7"/>
      <c r="B960" s="8"/>
      <c r="C960" s="8"/>
      <c r="D960" s="7"/>
      <c r="E960" s="7"/>
      <c r="F960" s="8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x14ac:dyDescent="0.15">
      <c r="A961" s="7"/>
      <c r="B961" s="8"/>
      <c r="C961" s="8"/>
      <c r="D961" s="7"/>
      <c r="E961" s="7"/>
      <c r="F961" s="8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x14ac:dyDescent="0.15">
      <c r="A962" s="7"/>
      <c r="B962" s="8"/>
      <c r="C962" s="8"/>
      <c r="D962" s="7"/>
      <c r="E962" s="7"/>
      <c r="F962" s="8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x14ac:dyDescent="0.15">
      <c r="A963" s="7"/>
      <c r="B963" s="8"/>
      <c r="C963" s="8"/>
      <c r="D963" s="7"/>
      <c r="E963" s="7"/>
      <c r="F963" s="8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x14ac:dyDescent="0.15">
      <c r="A964" s="7"/>
      <c r="B964" s="8"/>
      <c r="C964" s="8"/>
      <c r="D964" s="7"/>
      <c r="E964" s="7"/>
      <c r="F964" s="8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x14ac:dyDescent="0.15">
      <c r="A965" s="7"/>
      <c r="B965" s="8"/>
      <c r="C965" s="8"/>
      <c r="D965" s="7"/>
      <c r="E965" s="7"/>
      <c r="F965" s="8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x14ac:dyDescent="0.15">
      <c r="A966" s="7"/>
      <c r="B966" s="8"/>
      <c r="C966" s="8"/>
      <c r="D966" s="7"/>
      <c r="E966" s="7"/>
      <c r="F966" s="8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x14ac:dyDescent="0.15">
      <c r="A967" s="7"/>
      <c r="B967" s="8"/>
      <c r="C967" s="8"/>
      <c r="D967" s="7"/>
      <c r="E967" s="7"/>
      <c r="F967" s="8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x14ac:dyDescent="0.15">
      <c r="A968" s="7"/>
      <c r="B968" s="8"/>
      <c r="C968" s="8"/>
      <c r="D968" s="7"/>
      <c r="E968" s="7"/>
      <c r="F968" s="8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x14ac:dyDescent="0.15">
      <c r="A969" s="7"/>
      <c r="B969" s="8"/>
      <c r="C969" s="8"/>
      <c r="D969" s="7"/>
      <c r="E969" s="7"/>
      <c r="F969" s="8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x14ac:dyDescent="0.15">
      <c r="A970" s="7"/>
      <c r="B970" s="8"/>
      <c r="C970" s="8"/>
      <c r="D970" s="7"/>
      <c r="E970" s="7"/>
      <c r="F970" s="8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x14ac:dyDescent="0.15">
      <c r="A971" s="7"/>
      <c r="B971" s="8"/>
      <c r="C971" s="8"/>
      <c r="D971" s="7"/>
      <c r="E971" s="7"/>
      <c r="F971" s="8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x14ac:dyDescent="0.15">
      <c r="A972" s="7"/>
      <c r="B972" s="8"/>
      <c r="C972" s="8"/>
      <c r="D972" s="7"/>
      <c r="E972" s="7"/>
      <c r="F972" s="8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x14ac:dyDescent="0.15">
      <c r="A973" s="7"/>
      <c r="B973" s="8"/>
      <c r="C973" s="8"/>
      <c r="D973" s="7"/>
      <c r="E973" s="7"/>
      <c r="F973" s="8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x14ac:dyDescent="0.15">
      <c r="A974" s="7"/>
      <c r="B974" s="8"/>
      <c r="C974" s="8"/>
      <c r="D974" s="7"/>
      <c r="E974" s="7"/>
      <c r="F974" s="8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x14ac:dyDescent="0.15">
      <c r="A975" s="7"/>
      <c r="B975" s="8"/>
      <c r="C975" s="8"/>
      <c r="D975" s="7"/>
      <c r="E975" s="7"/>
      <c r="F975" s="8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x14ac:dyDescent="0.15">
      <c r="A976" s="7"/>
      <c r="B976" s="8"/>
      <c r="C976" s="8"/>
      <c r="D976" s="7"/>
      <c r="E976" s="7"/>
      <c r="F976" s="8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x14ac:dyDescent="0.15">
      <c r="A977" s="7"/>
      <c r="B977" s="8"/>
      <c r="C977" s="8"/>
      <c r="D977" s="7"/>
      <c r="E977" s="7"/>
      <c r="F977" s="8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x14ac:dyDescent="0.15">
      <c r="A978" s="7"/>
      <c r="B978" s="8"/>
      <c r="C978" s="8"/>
      <c r="D978" s="7"/>
      <c r="E978" s="7"/>
      <c r="F978" s="8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x14ac:dyDescent="0.15">
      <c r="A979" s="7"/>
      <c r="B979" s="8"/>
      <c r="C979" s="8"/>
      <c r="D979" s="7"/>
      <c r="E979" s="7"/>
      <c r="F979" s="8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x14ac:dyDescent="0.15">
      <c r="A980" s="7"/>
      <c r="B980" s="8"/>
      <c r="C980" s="8"/>
      <c r="D980" s="7"/>
      <c r="E980" s="7"/>
      <c r="F980" s="8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x14ac:dyDescent="0.15">
      <c r="A981" s="7"/>
      <c r="B981" s="8"/>
      <c r="C981" s="8"/>
      <c r="D981" s="7"/>
      <c r="E981" s="7"/>
      <c r="F981" s="8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x14ac:dyDescent="0.15">
      <c r="A982" s="7"/>
      <c r="B982" s="8"/>
      <c r="C982" s="8"/>
      <c r="D982" s="7"/>
      <c r="E982" s="7"/>
      <c r="F982" s="8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x14ac:dyDescent="0.15">
      <c r="A983" s="7"/>
      <c r="B983" s="8"/>
      <c r="C983" s="8"/>
      <c r="D983" s="7"/>
      <c r="E983" s="7"/>
      <c r="F983" s="8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x14ac:dyDescent="0.15">
      <c r="A984" s="7"/>
      <c r="B984" s="8"/>
      <c r="C984" s="8"/>
      <c r="D984" s="7"/>
      <c r="E984" s="7"/>
      <c r="F984" s="8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x14ac:dyDescent="0.15">
      <c r="A985" s="7"/>
      <c r="B985" s="8"/>
      <c r="C985" s="8"/>
      <c r="D985" s="7"/>
      <c r="E985" s="7"/>
      <c r="F985" s="8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x14ac:dyDescent="0.15">
      <c r="A986" s="7"/>
      <c r="B986" s="8"/>
      <c r="C986" s="8"/>
      <c r="D986" s="7"/>
      <c r="E986" s="7"/>
      <c r="F986" s="8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x14ac:dyDescent="0.15">
      <c r="A987" s="7"/>
      <c r="B987" s="8"/>
      <c r="C987" s="8"/>
      <c r="D987" s="7"/>
      <c r="E987" s="7"/>
      <c r="F987" s="8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x14ac:dyDescent="0.15">
      <c r="A988" s="7"/>
      <c r="B988" s="8"/>
      <c r="C988" s="8"/>
      <c r="D988" s="7"/>
      <c r="E988" s="7"/>
      <c r="F988" s="8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x14ac:dyDescent="0.15">
      <c r="A989" s="7"/>
      <c r="B989" s="8"/>
      <c r="C989" s="8"/>
      <c r="D989" s="7"/>
      <c r="E989" s="7"/>
      <c r="F989" s="8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x14ac:dyDescent="0.15">
      <c r="A990" s="7"/>
      <c r="B990" s="8"/>
      <c r="C990" s="8"/>
      <c r="D990" s="7"/>
      <c r="E990" s="7"/>
      <c r="F990" s="8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x14ac:dyDescent="0.15">
      <c r="A991" s="7"/>
      <c r="B991" s="8"/>
      <c r="C991" s="8"/>
      <c r="D991" s="7"/>
      <c r="E991" s="7"/>
      <c r="F991" s="8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x14ac:dyDescent="0.15">
      <c r="A992" s="7"/>
      <c r="B992" s="8"/>
      <c r="C992" s="8"/>
      <c r="D992" s="7"/>
      <c r="E992" s="7"/>
      <c r="F992" s="8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x14ac:dyDescent="0.15">
      <c r="A993" s="7"/>
      <c r="B993" s="8"/>
      <c r="C993" s="8"/>
      <c r="D993" s="7"/>
      <c r="E993" s="7"/>
      <c r="F993" s="8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x14ac:dyDescent="0.15">
      <c r="A994" s="7"/>
      <c r="B994" s="8"/>
      <c r="C994" s="8"/>
      <c r="D994" s="7"/>
      <c r="E994" s="7"/>
      <c r="F994" s="8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x14ac:dyDescent="0.15">
      <c r="A995" s="7"/>
      <c r="B995" s="8"/>
      <c r="C995" s="8"/>
      <c r="D995" s="7"/>
      <c r="E995" s="7"/>
      <c r="F995" s="8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x14ac:dyDescent="0.15">
      <c r="A996" s="7"/>
      <c r="B996" s="8"/>
      <c r="C996" s="8"/>
      <c r="D996" s="7"/>
      <c r="E996" s="7"/>
      <c r="F996" s="8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x14ac:dyDescent="0.15">
      <c r="A997" s="7"/>
      <c r="B997" s="8"/>
      <c r="C997" s="8"/>
      <c r="D997" s="7"/>
      <c r="E997" s="7"/>
      <c r="F997" s="8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x14ac:dyDescent="0.15">
      <c r="A998" s="7"/>
      <c r="B998" s="8"/>
      <c r="C998" s="8"/>
      <c r="D998" s="7"/>
      <c r="E998" s="7"/>
      <c r="F998" s="8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x14ac:dyDescent="0.15">
      <c r="A999" s="7"/>
      <c r="B999" s="8"/>
      <c r="C999" s="8"/>
      <c r="D999" s="7"/>
      <c r="E999" s="7"/>
      <c r="F999" s="8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x14ac:dyDescent="0.15">
      <c r="A1000" s="7"/>
      <c r="B1000" s="8"/>
      <c r="C1000" s="8"/>
      <c r="D1000" s="7"/>
      <c r="E1000" s="7"/>
      <c r="F1000" s="8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x14ac:dyDescent="0.15">
      <c r="A1001" s="7"/>
      <c r="B1001" s="8"/>
      <c r="C1001" s="8"/>
      <c r="D1001" s="7"/>
      <c r="E1001" s="7"/>
      <c r="F1001" s="8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 spans="1:27" x14ac:dyDescent="0.15">
      <c r="A1002" s="7"/>
      <c r="B1002" s="8"/>
      <c r="C1002" s="8"/>
      <c r="D1002" s="7"/>
      <c r="E1002" s="7"/>
      <c r="F1002" s="8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 spans="1:27" x14ac:dyDescent="0.15">
      <c r="A1003" s="7"/>
      <c r="B1003" s="8"/>
      <c r="C1003" s="8"/>
      <c r="D1003" s="7"/>
      <c r="E1003" s="7"/>
      <c r="F1003" s="8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  <row r="1004" spans="1:27" x14ac:dyDescent="0.15">
      <c r="A1004" s="7"/>
      <c r="B1004" s="8"/>
      <c r="C1004" s="8"/>
      <c r="D1004" s="7"/>
      <c r="E1004" s="7"/>
      <c r="F1004" s="8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</row>
    <row r="1005" spans="1:27" x14ac:dyDescent="0.15">
      <c r="A1005" s="7"/>
      <c r="B1005" s="8"/>
      <c r="C1005" s="8"/>
      <c r="D1005" s="7"/>
      <c r="E1005" s="7"/>
      <c r="F1005" s="8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</row>
    <row r="1006" spans="1:27" x14ac:dyDescent="0.15">
      <c r="A1006" s="7"/>
      <c r="B1006" s="8"/>
      <c r="C1006" s="8"/>
      <c r="D1006" s="7"/>
      <c r="E1006" s="7"/>
      <c r="F1006" s="8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</row>
    <row r="1007" spans="1:27" x14ac:dyDescent="0.15">
      <c r="A1007" s="7"/>
      <c r="B1007" s="8"/>
      <c r="C1007" s="8"/>
      <c r="D1007" s="7"/>
      <c r="E1007" s="7"/>
      <c r="F1007" s="8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</row>
    <row r="1008" spans="1:27" x14ac:dyDescent="0.15">
      <c r="A1008" s="7"/>
      <c r="B1008" s="8"/>
      <c r="C1008" s="8"/>
      <c r="D1008" s="7"/>
      <c r="E1008" s="7"/>
      <c r="F1008" s="8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</row>
    <row r="1009" spans="1:27" x14ac:dyDescent="0.15">
      <c r="A1009" s="7"/>
      <c r="B1009" s="8"/>
      <c r="C1009" s="8"/>
      <c r="D1009" s="7"/>
      <c r="E1009" s="7"/>
      <c r="F1009" s="8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</row>
    <row r="1010" spans="1:27" x14ac:dyDescent="0.15">
      <c r="A1010" s="7"/>
      <c r="B1010" s="8"/>
      <c r="C1010" s="8"/>
      <c r="D1010" s="7"/>
      <c r="E1010" s="7"/>
      <c r="F1010" s="8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</row>
    <row r="1011" spans="1:27" x14ac:dyDescent="0.15">
      <c r="A1011" s="7"/>
      <c r="B1011" s="8"/>
      <c r="C1011" s="8"/>
      <c r="D1011" s="7"/>
      <c r="E1011" s="7"/>
      <c r="F1011" s="8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</row>
    <row r="1012" spans="1:27" x14ac:dyDescent="0.15">
      <c r="A1012" s="7"/>
      <c r="B1012" s="8"/>
      <c r="C1012" s="8"/>
      <c r="D1012" s="7"/>
      <c r="E1012" s="7"/>
      <c r="F1012" s="8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</row>
    <row r="1013" spans="1:27" x14ac:dyDescent="0.15">
      <c r="A1013" s="7"/>
      <c r="B1013" s="8"/>
      <c r="C1013" s="8"/>
      <c r="D1013" s="7"/>
      <c r="E1013" s="7"/>
      <c r="F1013" s="8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</row>
    <row r="1014" spans="1:27" x14ac:dyDescent="0.15">
      <c r="A1014" s="7"/>
      <c r="B1014" s="8"/>
      <c r="C1014" s="8"/>
      <c r="D1014" s="7"/>
      <c r="E1014" s="7"/>
      <c r="F1014" s="8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</row>
    <row r="1015" spans="1:27" x14ac:dyDescent="0.15">
      <c r="A1015" s="7"/>
      <c r="B1015" s="8"/>
      <c r="C1015" s="8"/>
      <c r="D1015" s="7"/>
      <c r="E1015" s="7"/>
      <c r="F1015" s="8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</row>
    <row r="1016" spans="1:27" x14ac:dyDescent="0.15">
      <c r="A1016" s="7"/>
      <c r="B1016" s="8"/>
      <c r="C1016" s="8"/>
      <c r="D1016" s="7"/>
      <c r="E1016" s="7"/>
      <c r="F1016" s="8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</row>
    <row r="1017" spans="1:27" x14ac:dyDescent="0.15">
      <c r="A1017" s="7"/>
      <c r="B1017" s="8"/>
      <c r="C1017" s="8"/>
      <c r="D1017" s="7"/>
      <c r="E1017" s="7"/>
      <c r="F1017" s="8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</row>
    <row r="1018" spans="1:27" x14ac:dyDescent="0.15">
      <c r="A1018" s="7"/>
      <c r="B1018" s="8"/>
      <c r="C1018" s="8"/>
      <c r="D1018" s="7"/>
      <c r="E1018" s="7"/>
      <c r="F1018" s="8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</row>
    <row r="1019" spans="1:27" x14ac:dyDescent="0.15">
      <c r="A1019" s="7"/>
      <c r="B1019" s="8"/>
      <c r="C1019" s="8"/>
      <c r="D1019" s="7"/>
      <c r="E1019" s="7"/>
      <c r="F1019" s="8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</row>
    <row r="1020" spans="1:27" x14ac:dyDescent="0.15">
      <c r="A1020" s="7"/>
      <c r="B1020" s="8"/>
      <c r="C1020" s="8"/>
      <c r="D1020" s="7"/>
      <c r="E1020" s="7"/>
      <c r="F1020" s="8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</row>
    <row r="1021" spans="1:27" x14ac:dyDescent="0.15">
      <c r="A1021" s="7"/>
      <c r="B1021" s="8"/>
      <c r="C1021" s="8"/>
      <c r="D1021" s="7"/>
      <c r="E1021" s="7"/>
      <c r="F1021" s="8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</row>
    <row r="1022" spans="1:27" x14ac:dyDescent="0.15">
      <c r="A1022" s="7"/>
      <c r="B1022" s="8"/>
      <c r="C1022" s="8"/>
      <c r="D1022" s="7"/>
      <c r="E1022" s="7"/>
      <c r="F1022" s="8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</row>
    <row r="1023" spans="1:27" x14ac:dyDescent="0.15">
      <c r="A1023" s="7"/>
      <c r="B1023" s="8"/>
      <c r="C1023" s="8"/>
      <c r="D1023" s="7"/>
      <c r="E1023" s="7"/>
      <c r="F1023" s="8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</row>
    <row r="1024" spans="1:27" x14ac:dyDescent="0.15">
      <c r="A1024" s="7"/>
      <c r="B1024" s="8"/>
      <c r="C1024" s="8"/>
      <c r="D1024" s="7"/>
      <c r="E1024" s="7"/>
      <c r="F1024" s="8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</row>
    <row r="1025" spans="1:27" x14ac:dyDescent="0.15">
      <c r="A1025" s="7"/>
      <c r="B1025" s="8"/>
      <c r="C1025" s="8"/>
      <c r="D1025" s="7"/>
      <c r="E1025" s="7"/>
      <c r="F1025" s="8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</row>
    <row r="1026" spans="1:27" x14ac:dyDescent="0.15">
      <c r="A1026" s="7"/>
      <c r="B1026" s="8"/>
      <c r="C1026" s="8"/>
      <c r="D1026" s="7"/>
      <c r="E1026" s="7"/>
      <c r="F1026" s="8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</row>
    <row r="1027" spans="1:27" x14ac:dyDescent="0.15">
      <c r="A1027" s="7"/>
      <c r="B1027" s="8"/>
      <c r="C1027" s="8"/>
      <c r="D1027" s="7"/>
      <c r="E1027" s="7"/>
      <c r="F1027" s="8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</row>
    <row r="1028" spans="1:27" x14ac:dyDescent="0.15">
      <c r="A1028" s="7"/>
      <c r="B1028" s="8"/>
      <c r="C1028" s="8"/>
      <c r="D1028" s="7"/>
      <c r="E1028" s="7"/>
      <c r="F1028" s="8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</row>
    <row r="1029" spans="1:27" x14ac:dyDescent="0.15">
      <c r="A1029" s="7"/>
      <c r="B1029" s="8"/>
      <c r="C1029" s="8"/>
      <c r="D1029" s="7"/>
      <c r="E1029" s="7"/>
      <c r="F1029" s="8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</row>
    <row r="1030" spans="1:27" x14ac:dyDescent="0.15">
      <c r="A1030" s="7"/>
      <c r="B1030" s="8"/>
      <c r="C1030" s="8"/>
      <c r="D1030" s="7"/>
      <c r="E1030" s="7"/>
      <c r="F1030" s="8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</row>
    <row r="1031" spans="1:27" x14ac:dyDescent="0.15">
      <c r="A1031" s="7"/>
      <c r="B1031" s="8"/>
      <c r="C1031" s="8"/>
      <c r="D1031" s="7"/>
      <c r="E1031" s="7"/>
      <c r="F1031" s="8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</row>
    <row r="1032" spans="1:27" x14ac:dyDescent="0.15">
      <c r="A1032" s="7"/>
      <c r="B1032" s="8"/>
      <c r="C1032" s="8"/>
      <c r="D1032" s="7"/>
      <c r="E1032" s="7"/>
      <c r="F1032" s="8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</row>
    <row r="1033" spans="1:27" x14ac:dyDescent="0.15">
      <c r="A1033" s="7"/>
      <c r="B1033" s="8"/>
      <c r="C1033" s="8"/>
      <c r="D1033" s="7"/>
      <c r="E1033" s="7"/>
      <c r="F1033" s="8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</row>
    <row r="1034" spans="1:27" x14ac:dyDescent="0.15">
      <c r="A1034" s="7"/>
      <c r="B1034" s="8"/>
      <c r="C1034" s="8"/>
      <c r="D1034" s="7"/>
      <c r="E1034" s="7"/>
      <c r="F1034" s="8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</row>
    <row r="1035" spans="1:27" x14ac:dyDescent="0.15">
      <c r="A1035" s="7"/>
      <c r="B1035" s="8"/>
      <c r="C1035" s="8"/>
      <c r="D1035" s="7"/>
      <c r="E1035" s="7"/>
      <c r="F1035" s="8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</row>
    <row r="1036" spans="1:27" x14ac:dyDescent="0.15">
      <c r="A1036" s="7"/>
      <c r="B1036" s="8"/>
      <c r="C1036" s="8"/>
      <c r="D1036" s="7"/>
      <c r="E1036" s="7"/>
      <c r="F1036" s="8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</row>
    <row r="1037" spans="1:27" x14ac:dyDescent="0.15">
      <c r="A1037" s="7"/>
      <c r="B1037" s="8"/>
      <c r="C1037" s="8"/>
      <c r="D1037" s="7"/>
      <c r="E1037" s="7"/>
      <c r="F1037" s="8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</row>
    <row r="1038" spans="1:27" x14ac:dyDescent="0.15">
      <c r="A1038" s="7"/>
      <c r="B1038" s="8"/>
      <c r="C1038" s="8"/>
      <c r="D1038" s="7"/>
      <c r="E1038" s="7"/>
      <c r="F1038" s="8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</row>
    <row r="1039" spans="1:27" x14ac:dyDescent="0.15">
      <c r="A1039" s="7"/>
      <c r="B1039" s="8"/>
      <c r="C1039" s="8"/>
      <c r="D1039" s="7"/>
      <c r="E1039" s="7"/>
      <c r="F1039" s="8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</row>
    <row r="1040" spans="1:27" x14ac:dyDescent="0.15">
      <c r="A1040" s="7"/>
      <c r="B1040" s="8"/>
      <c r="C1040" s="8"/>
      <c r="D1040" s="7"/>
      <c r="E1040" s="7"/>
      <c r="F1040" s="8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</row>
    <row r="1041" spans="1:27" x14ac:dyDescent="0.15">
      <c r="A1041" s="7"/>
      <c r="B1041" s="8"/>
      <c r="C1041" s="8"/>
      <c r="D1041" s="7"/>
      <c r="E1041" s="7"/>
      <c r="F1041" s="8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</row>
    <row r="1042" spans="1:27" x14ac:dyDescent="0.15">
      <c r="A1042" s="7"/>
      <c r="B1042" s="8"/>
      <c r="C1042" s="8"/>
      <c r="D1042" s="7"/>
      <c r="E1042" s="7"/>
      <c r="F1042" s="8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</row>
    <row r="1043" spans="1:27" x14ac:dyDescent="0.15">
      <c r="A1043" s="7"/>
      <c r="B1043" s="8"/>
      <c r="C1043" s="8"/>
      <c r="D1043" s="7"/>
      <c r="E1043" s="7"/>
      <c r="F1043" s="8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</row>
    <row r="1044" spans="1:27" x14ac:dyDescent="0.15">
      <c r="A1044" s="7"/>
      <c r="B1044" s="8"/>
      <c r="C1044" s="8"/>
      <c r="D1044" s="7"/>
      <c r="E1044" s="7"/>
      <c r="F1044" s="8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</row>
    <row r="1045" spans="1:27" x14ac:dyDescent="0.15">
      <c r="A1045" s="7"/>
      <c r="B1045" s="8"/>
      <c r="C1045" s="8"/>
      <c r="D1045" s="7"/>
      <c r="E1045" s="7"/>
      <c r="F1045" s="8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</row>
    <row r="1046" spans="1:27" x14ac:dyDescent="0.15">
      <c r="A1046" s="7"/>
      <c r="B1046" s="8"/>
      <c r="C1046" s="8"/>
      <c r="D1046" s="7"/>
      <c r="E1046" s="7"/>
      <c r="F1046" s="8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</row>
    <row r="1047" spans="1:27" x14ac:dyDescent="0.15">
      <c r="A1047" s="7"/>
      <c r="B1047" s="8"/>
      <c r="C1047" s="8"/>
      <c r="D1047" s="7"/>
      <c r="E1047" s="7"/>
      <c r="F1047" s="8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</row>
    <row r="1048" spans="1:27" x14ac:dyDescent="0.15">
      <c r="A1048" s="7"/>
      <c r="B1048" s="8"/>
      <c r="C1048" s="8"/>
      <c r="D1048" s="7"/>
      <c r="E1048" s="7"/>
      <c r="F1048" s="8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</row>
    <row r="1049" spans="1:27" x14ac:dyDescent="0.15">
      <c r="A1049" s="7"/>
      <c r="B1049" s="8"/>
      <c r="C1049" s="8"/>
      <c r="D1049" s="7"/>
      <c r="E1049" s="7"/>
      <c r="F1049" s="8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</row>
    <row r="1050" spans="1:27" x14ac:dyDescent="0.15">
      <c r="A1050" s="7"/>
      <c r="B1050" s="8"/>
      <c r="C1050" s="8"/>
      <c r="D1050" s="7"/>
      <c r="E1050" s="7"/>
      <c r="F1050" s="8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</row>
    <row r="1051" spans="1:27" x14ac:dyDescent="0.15">
      <c r="A1051" s="7"/>
      <c r="B1051" s="8"/>
      <c r="C1051" s="8"/>
      <c r="D1051" s="7"/>
      <c r="E1051" s="7"/>
      <c r="F1051" s="8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</row>
    <row r="1052" spans="1:27" x14ac:dyDescent="0.15">
      <c r="A1052" s="7"/>
      <c r="B1052" s="8"/>
      <c r="C1052" s="8"/>
      <c r="D1052" s="7"/>
      <c r="E1052" s="7"/>
      <c r="F1052" s="8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</row>
    <row r="1053" spans="1:27" x14ac:dyDescent="0.15">
      <c r="A1053" s="7"/>
      <c r="B1053" s="8"/>
      <c r="C1053" s="8"/>
      <c r="D1053" s="7"/>
      <c r="E1053" s="7"/>
      <c r="F1053" s="8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</row>
    <row r="1054" spans="1:27" x14ac:dyDescent="0.15">
      <c r="A1054" s="7"/>
      <c r="B1054" s="8"/>
      <c r="C1054" s="8"/>
      <c r="D1054" s="7"/>
      <c r="E1054" s="7"/>
      <c r="F1054" s="8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</row>
    <row r="1055" spans="1:27" x14ac:dyDescent="0.15">
      <c r="A1055" s="7"/>
      <c r="B1055" s="8"/>
      <c r="C1055" s="8"/>
      <c r="D1055" s="7"/>
      <c r="E1055" s="7"/>
      <c r="F1055" s="8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</row>
    <row r="1056" spans="1:27" x14ac:dyDescent="0.15">
      <c r="A1056" s="7"/>
      <c r="B1056" s="8"/>
      <c r="C1056" s="8"/>
      <c r="D1056" s="7"/>
      <c r="E1056" s="7"/>
      <c r="F1056" s="8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</row>
    <row r="1057" spans="1:27" x14ac:dyDescent="0.15">
      <c r="A1057" s="7"/>
      <c r="B1057" s="8"/>
      <c r="C1057" s="8"/>
      <c r="D1057" s="7"/>
      <c r="E1057" s="7"/>
      <c r="F1057" s="8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</row>
    <row r="1058" spans="1:27" x14ac:dyDescent="0.15">
      <c r="A1058" s="7"/>
      <c r="B1058" s="8"/>
      <c r="C1058" s="8"/>
      <c r="D1058" s="7"/>
      <c r="E1058" s="7"/>
      <c r="F1058" s="8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</row>
    <row r="1059" spans="1:27" x14ac:dyDescent="0.15">
      <c r="A1059" s="7"/>
      <c r="B1059" s="8"/>
      <c r="C1059" s="8"/>
      <c r="D1059" s="7"/>
      <c r="E1059" s="7"/>
      <c r="F1059" s="8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</row>
    <row r="1060" spans="1:27" x14ac:dyDescent="0.15">
      <c r="A1060" s="7"/>
      <c r="B1060" s="8"/>
      <c r="C1060" s="8"/>
      <c r="D1060" s="7"/>
      <c r="E1060" s="7"/>
      <c r="F1060" s="8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</row>
    <row r="1061" spans="1:27" x14ac:dyDescent="0.15">
      <c r="A1061" s="7"/>
      <c r="B1061" s="8"/>
      <c r="C1061" s="8"/>
      <c r="D1061" s="7"/>
      <c r="E1061" s="7"/>
      <c r="F1061" s="8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</row>
    <row r="1062" spans="1:27" x14ac:dyDescent="0.15">
      <c r="A1062" s="7"/>
      <c r="B1062" s="8"/>
      <c r="C1062" s="8"/>
      <c r="D1062" s="7"/>
      <c r="E1062" s="7"/>
      <c r="F1062" s="8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</row>
    <row r="1063" spans="1:27" x14ac:dyDescent="0.15">
      <c r="A1063" s="7"/>
      <c r="B1063" s="8"/>
      <c r="C1063" s="8"/>
      <c r="D1063" s="7"/>
      <c r="E1063" s="7"/>
      <c r="F1063" s="8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</row>
    <row r="1064" spans="1:27" x14ac:dyDescent="0.15">
      <c r="A1064" s="7"/>
      <c r="B1064" s="8"/>
      <c r="C1064" s="8"/>
      <c r="D1064" s="7"/>
      <c r="E1064" s="7"/>
      <c r="F1064" s="8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</row>
    <row r="1065" spans="1:27" x14ac:dyDescent="0.15">
      <c r="A1065" s="7"/>
      <c r="B1065" s="8"/>
      <c r="C1065" s="8"/>
      <c r="D1065" s="7"/>
      <c r="E1065" s="7"/>
      <c r="F1065" s="8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</row>
    <row r="1066" spans="1:27" x14ac:dyDescent="0.15">
      <c r="A1066" s="7"/>
      <c r="B1066" s="8"/>
      <c r="C1066" s="8"/>
      <c r="D1066" s="7"/>
      <c r="E1066" s="7"/>
      <c r="F1066" s="8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</row>
    <row r="1067" spans="1:27" x14ac:dyDescent="0.15">
      <c r="A1067" s="7"/>
      <c r="B1067" s="8"/>
      <c r="C1067" s="8"/>
      <c r="D1067" s="7"/>
      <c r="E1067" s="7"/>
      <c r="F1067" s="8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</row>
    <row r="1068" spans="1:27" x14ac:dyDescent="0.15">
      <c r="A1068" s="7"/>
      <c r="B1068" s="8"/>
      <c r="C1068" s="8"/>
      <c r="D1068" s="7"/>
      <c r="E1068" s="7"/>
      <c r="F1068" s="8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</row>
    <row r="1069" spans="1:27" x14ac:dyDescent="0.15">
      <c r="A1069" s="7"/>
      <c r="B1069" s="8"/>
      <c r="C1069" s="8"/>
      <c r="D1069" s="7"/>
      <c r="E1069" s="7"/>
      <c r="F1069" s="8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</row>
    <row r="1070" spans="1:27" x14ac:dyDescent="0.15">
      <c r="A1070" s="7"/>
      <c r="B1070" s="8"/>
      <c r="C1070" s="8"/>
      <c r="D1070" s="7"/>
      <c r="E1070" s="7"/>
      <c r="F1070" s="8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</row>
    <row r="1071" spans="1:27" x14ac:dyDescent="0.15">
      <c r="A1071" s="7"/>
      <c r="B1071" s="8"/>
      <c r="C1071" s="8"/>
      <c r="D1071" s="7"/>
      <c r="E1071" s="7"/>
      <c r="F1071" s="8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</row>
    <row r="1072" spans="1:27" x14ac:dyDescent="0.15">
      <c r="A1072" s="7"/>
      <c r="B1072" s="8"/>
      <c r="C1072" s="8"/>
      <c r="D1072" s="7"/>
      <c r="E1072" s="7"/>
      <c r="F1072" s="8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</row>
    <row r="1073" spans="1:27" x14ac:dyDescent="0.15">
      <c r="A1073" s="7"/>
      <c r="B1073" s="8"/>
      <c r="C1073" s="8"/>
      <c r="D1073" s="7"/>
      <c r="E1073" s="7"/>
      <c r="F1073" s="8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</row>
    <row r="1074" spans="1:27" x14ac:dyDescent="0.15">
      <c r="A1074" s="7"/>
      <c r="B1074" s="8"/>
      <c r="C1074" s="8"/>
      <c r="D1074" s="7"/>
      <c r="E1074" s="7"/>
      <c r="F1074" s="8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</row>
    <row r="1075" spans="1:27" x14ac:dyDescent="0.15">
      <c r="A1075" s="7"/>
      <c r="B1075" s="8"/>
      <c r="C1075" s="8"/>
      <c r="D1075" s="7"/>
      <c r="E1075" s="7"/>
      <c r="F1075" s="8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</row>
    <row r="1076" spans="1:27" x14ac:dyDescent="0.15">
      <c r="A1076" s="7"/>
      <c r="B1076" s="8"/>
      <c r="C1076" s="8"/>
      <c r="D1076" s="7"/>
      <c r="E1076" s="7"/>
      <c r="F1076" s="8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</row>
    <row r="1077" spans="1:27" x14ac:dyDescent="0.15">
      <c r="A1077" s="7"/>
      <c r="B1077" s="8"/>
      <c r="C1077" s="8"/>
      <c r="D1077" s="7"/>
      <c r="E1077" s="7"/>
      <c r="F1077" s="8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</row>
    <row r="1078" spans="1:27" x14ac:dyDescent="0.15">
      <c r="A1078" s="7"/>
      <c r="B1078" s="8"/>
      <c r="C1078" s="8"/>
      <c r="D1078" s="7"/>
      <c r="E1078" s="7"/>
      <c r="F1078" s="8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</row>
    <row r="1079" spans="1:27" x14ac:dyDescent="0.15">
      <c r="A1079" s="7"/>
      <c r="B1079" s="8"/>
      <c r="C1079" s="8"/>
      <c r="D1079" s="7"/>
      <c r="E1079" s="7"/>
      <c r="F1079" s="8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</row>
    <row r="1080" spans="1:27" x14ac:dyDescent="0.15">
      <c r="A1080" s="7"/>
      <c r="B1080" s="8"/>
      <c r="C1080" s="8"/>
      <c r="D1080" s="7"/>
      <c r="E1080" s="7"/>
      <c r="F1080" s="8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</row>
    <row r="1081" spans="1:27" x14ac:dyDescent="0.15">
      <c r="A1081" s="7"/>
      <c r="B1081" s="8"/>
      <c r="C1081" s="8"/>
      <c r="D1081" s="7"/>
      <c r="E1081" s="7"/>
      <c r="F1081" s="8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</row>
    <row r="1082" spans="1:27" x14ac:dyDescent="0.15">
      <c r="A1082" s="7"/>
      <c r="B1082" s="8"/>
      <c r="C1082" s="8"/>
      <c r="D1082" s="7"/>
      <c r="E1082" s="7"/>
      <c r="F1082" s="8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</row>
    <row r="1083" spans="1:27" x14ac:dyDescent="0.15">
      <c r="A1083" s="7"/>
      <c r="B1083" s="8"/>
      <c r="C1083" s="8"/>
      <c r="D1083" s="7"/>
      <c r="E1083" s="7"/>
      <c r="F1083" s="8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</row>
    <row r="1084" spans="1:27" x14ac:dyDescent="0.15">
      <c r="A1084" s="7"/>
      <c r="B1084" s="8"/>
      <c r="C1084" s="8"/>
      <c r="D1084" s="7"/>
      <c r="E1084" s="7"/>
      <c r="F1084" s="8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</row>
    <row r="1085" spans="1:27" x14ac:dyDescent="0.15">
      <c r="A1085" s="7"/>
      <c r="B1085" s="8"/>
      <c r="C1085" s="8"/>
      <c r="D1085" s="7"/>
      <c r="E1085" s="7"/>
      <c r="F1085" s="8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</row>
    <row r="1086" spans="1:27" x14ac:dyDescent="0.15">
      <c r="A1086" s="7"/>
      <c r="B1086" s="8"/>
      <c r="C1086" s="8"/>
      <c r="D1086" s="7"/>
      <c r="E1086" s="7"/>
      <c r="F1086" s="8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</row>
    <row r="1087" spans="1:27" x14ac:dyDescent="0.15">
      <c r="A1087" s="7"/>
      <c r="B1087" s="8"/>
      <c r="C1087" s="8"/>
      <c r="D1087" s="7"/>
      <c r="E1087" s="7"/>
      <c r="F1087" s="8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</row>
    <row r="1088" spans="1:27" x14ac:dyDescent="0.15">
      <c r="A1088" s="7"/>
      <c r="B1088" s="8"/>
      <c r="C1088" s="8"/>
      <c r="D1088" s="7"/>
      <c r="E1088" s="7"/>
      <c r="F1088" s="8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</row>
    <row r="1089" spans="1:27" x14ac:dyDescent="0.15">
      <c r="A1089" s="7"/>
      <c r="B1089" s="8"/>
      <c r="C1089" s="8"/>
      <c r="D1089" s="7"/>
      <c r="E1089" s="7"/>
      <c r="F1089" s="8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</row>
    <row r="1090" spans="1:27" x14ac:dyDescent="0.15">
      <c r="A1090" s="7"/>
      <c r="B1090" s="8"/>
      <c r="C1090" s="8"/>
      <c r="D1090" s="7"/>
      <c r="E1090" s="7"/>
      <c r="F1090" s="8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</row>
    <row r="1091" spans="1:27" x14ac:dyDescent="0.15">
      <c r="A1091" s="7"/>
      <c r="B1091" s="8"/>
      <c r="C1091" s="8"/>
      <c r="D1091" s="7"/>
      <c r="E1091" s="7"/>
      <c r="F1091" s="8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</row>
    <row r="1092" spans="1:27" x14ac:dyDescent="0.15">
      <c r="A1092" s="7"/>
      <c r="B1092" s="8"/>
      <c r="C1092" s="8"/>
      <c r="D1092" s="7"/>
      <c r="E1092" s="7"/>
      <c r="F1092" s="8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</row>
    <row r="1093" spans="1:27" x14ac:dyDescent="0.15">
      <c r="A1093" s="7"/>
      <c r="B1093" s="8"/>
      <c r="C1093" s="8"/>
      <c r="D1093" s="7"/>
      <c r="E1093" s="7"/>
      <c r="F1093" s="8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</row>
    <row r="1094" spans="1:27" x14ac:dyDescent="0.15">
      <c r="A1094" s="7"/>
      <c r="B1094" s="8"/>
      <c r="C1094" s="8"/>
      <c r="D1094" s="7"/>
      <c r="E1094" s="7"/>
      <c r="F1094" s="8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</row>
    <row r="1095" spans="1:27" x14ac:dyDescent="0.15">
      <c r="A1095" s="7"/>
      <c r="B1095" s="8"/>
      <c r="C1095" s="8"/>
      <c r="D1095" s="7"/>
      <c r="E1095" s="7"/>
      <c r="F1095" s="8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</row>
    <row r="1096" spans="1:27" x14ac:dyDescent="0.15">
      <c r="A1096" s="7"/>
      <c r="B1096" s="8"/>
      <c r="C1096" s="8"/>
      <c r="D1096" s="7"/>
      <c r="E1096" s="7"/>
      <c r="F1096" s="8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</row>
    <row r="1097" spans="1:27" x14ac:dyDescent="0.15">
      <c r="A1097" s="7"/>
      <c r="B1097" s="8"/>
      <c r="C1097" s="8"/>
      <c r="D1097" s="7"/>
      <c r="E1097" s="7"/>
      <c r="F1097" s="8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</row>
    <row r="1098" spans="1:27" x14ac:dyDescent="0.15">
      <c r="A1098" s="7"/>
      <c r="B1098" s="8"/>
      <c r="C1098" s="8"/>
      <c r="D1098" s="7"/>
      <c r="E1098" s="7"/>
      <c r="F1098" s="8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</row>
    <row r="1099" spans="1:27" x14ac:dyDescent="0.15">
      <c r="A1099" s="7"/>
      <c r="B1099" s="8"/>
      <c r="C1099" s="8"/>
      <c r="D1099" s="7"/>
      <c r="E1099" s="7"/>
      <c r="F1099" s="8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</row>
    <row r="1100" spans="1:27" x14ac:dyDescent="0.15">
      <c r="A1100" s="7"/>
      <c r="B1100" s="8"/>
      <c r="C1100" s="8"/>
      <c r="D1100" s="7"/>
      <c r="E1100" s="7"/>
      <c r="F1100" s="8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</row>
    <row r="1101" spans="1:27" x14ac:dyDescent="0.15">
      <c r="A1101" s="7"/>
      <c r="B1101" s="8"/>
      <c r="C1101" s="8"/>
      <c r="D1101" s="7"/>
      <c r="E1101" s="7"/>
      <c r="F1101" s="8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</row>
    <row r="1102" spans="1:27" x14ac:dyDescent="0.15">
      <c r="A1102" s="7"/>
      <c r="B1102" s="8"/>
      <c r="C1102" s="8"/>
      <c r="D1102" s="7"/>
      <c r="E1102" s="7"/>
      <c r="F1102" s="8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</row>
    <row r="1103" spans="1:27" x14ac:dyDescent="0.15">
      <c r="A1103" s="7"/>
      <c r="B1103" s="8"/>
      <c r="C1103" s="8"/>
      <c r="D1103" s="7"/>
      <c r="E1103" s="7"/>
      <c r="F1103" s="8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</row>
    <row r="1104" spans="1:27" x14ac:dyDescent="0.15">
      <c r="A1104" s="7"/>
      <c r="B1104" s="8"/>
      <c r="C1104" s="8"/>
      <c r="D1104" s="7"/>
      <c r="E1104" s="7"/>
      <c r="F1104" s="8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</row>
    <row r="1105" spans="1:27" x14ac:dyDescent="0.15">
      <c r="A1105" s="7"/>
      <c r="B1105" s="8"/>
      <c r="C1105" s="8"/>
      <c r="D1105" s="7"/>
      <c r="E1105" s="7"/>
      <c r="F1105" s="8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</row>
    <row r="1106" spans="1:27" x14ac:dyDescent="0.15">
      <c r="A1106" s="7"/>
      <c r="B1106" s="8"/>
      <c r="C1106" s="8"/>
      <c r="D1106" s="7"/>
      <c r="E1106" s="7"/>
      <c r="F1106" s="8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</row>
    <row r="1107" spans="1:27" x14ac:dyDescent="0.15">
      <c r="A1107" s="7"/>
      <c r="B1107" s="8"/>
      <c r="C1107" s="8"/>
      <c r="D1107" s="7"/>
      <c r="E1107" s="7"/>
      <c r="F1107" s="8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</row>
    <row r="1108" spans="1:27" x14ac:dyDescent="0.15">
      <c r="A1108" s="7"/>
      <c r="B1108" s="8"/>
      <c r="C1108" s="8"/>
      <c r="D1108" s="7"/>
      <c r="E1108" s="7"/>
      <c r="F1108" s="8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</row>
    <row r="1109" spans="1:27" x14ac:dyDescent="0.15">
      <c r="A1109" s="7"/>
      <c r="B1109" s="8"/>
      <c r="C1109" s="8"/>
      <c r="D1109" s="7"/>
      <c r="E1109" s="7"/>
      <c r="F1109" s="8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</row>
    <row r="1110" spans="1:27" x14ac:dyDescent="0.15">
      <c r="A1110" s="7"/>
      <c r="B1110" s="8"/>
      <c r="C1110" s="8"/>
      <c r="D1110" s="7"/>
      <c r="E1110" s="7"/>
      <c r="F1110" s="8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</row>
    <row r="1111" spans="1:27" x14ac:dyDescent="0.15">
      <c r="A1111" s="7"/>
      <c r="B1111" s="8"/>
      <c r="C1111" s="8"/>
      <c r="D1111" s="7"/>
      <c r="E1111" s="7"/>
      <c r="F1111" s="8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</row>
    <row r="1112" spans="1:27" x14ac:dyDescent="0.15">
      <c r="A1112" s="7"/>
      <c r="B1112" s="8"/>
      <c r="C1112" s="8"/>
      <c r="D1112" s="7"/>
      <c r="E1112" s="7"/>
      <c r="F1112" s="8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</row>
    <row r="1113" spans="1:27" x14ac:dyDescent="0.15">
      <c r="A1113" s="7"/>
      <c r="B1113" s="8"/>
      <c r="C1113" s="8"/>
      <c r="D1113" s="7"/>
      <c r="E1113" s="7"/>
      <c r="F1113" s="8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</row>
    <row r="1114" spans="1:27" x14ac:dyDescent="0.15">
      <c r="A1114" s="7"/>
      <c r="B1114" s="8"/>
      <c r="C1114" s="8"/>
      <c r="D1114" s="7"/>
      <c r="E1114" s="7"/>
      <c r="F1114" s="8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</row>
    <row r="1115" spans="1:27" x14ac:dyDescent="0.15">
      <c r="A1115" s="7"/>
      <c r="B1115" s="8"/>
      <c r="C1115" s="8"/>
      <c r="D1115" s="7"/>
      <c r="E1115" s="7"/>
      <c r="F1115" s="8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</row>
    <row r="1116" spans="1:27" x14ac:dyDescent="0.15">
      <c r="A1116" s="7"/>
      <c r="B1116" s="8"/>
      <c r="C1116" s="8"/>
      <c r="D1116" s="7"/>
      <c r="E1116" s="7"/>
      <c r="F1116" s="8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</row>
    <row r="1117" spans="1:27" x14ac:dyDescent="0.15">
      <c r="A1117" s="7"/>
      <c r="B1117" s="8"/>
      <c r="C1117" s="8"/>
      <c r="D1117" s="7"/>
      <c r="E1117" s="7"/>
      <c r="F1117" s="8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</row>
    <row r="1118" spans="1:27" x14ac:dyDescent="0.15">
      <c r="A1118" s="7"/>
      <c r="B1118" s="8"/>
      <c r="C1118" s="8"/>
      <c r="D1118" s="7"/>
      <c r="E1118" s="7"/>
      <c r="F1118" s="8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</row>
    <row r="1119" spans="1:27" x14ac:dyDescent="0.15">
      <c r="A1119" s="7"/>
      <c r="B1119" s="8"/>
      <c r="C1119" s="8"/>
      <c r="D1119" s="7"/>
      <c r="E1119" s="7"/>
      <c r="F1119" s="8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</row>
    <row r="1120" spans="1:27" x14ac:dyDescent="0.15">
      <c r="A1120" s="7"/>
      <c r="B1120" s="8"/>
      <c r="C1120" s="8"/>
      <c r="D1120" s="7"/>
      <c r="E1120" s="7"/>
      <c r="F1120" s="8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</row>
    <row r="1121" spans="1:27" x14ac:dyDescent="0.15">
      <c r="A1121" s="7"/>
      <c r="B1121" s="8"/>
      <c r="C1121" s="8"/>
      <c r="D1121" s="7"/>
      <c r="E1121" s="7"/>
      <c r="F1121" s="8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</row>
    <row r="1122" spans="1:27" x14ac:dyDescent="0.15">
      <c r="A1122" s="7"/>
      <c r="B1122" s="8"/>
      <c r="C1122" s="8"/>
      <c r="D1122" s="7"/>
      <c r="E1122" s="7"/>
      <c r="F1122" s="8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</row>
    <row r="1123" spans="1:27" x14ac:dyDescent="0.15">
      <c r="A1123" s="7"/>
      <c r="B1123" s="8"/>
      <c r="C1123" s="8"/>
      <c r="D1123" s="7"/>
      <c r="E1123" s="7"/>
      <c r="F1123" s="8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</row>
    <row r="1124" spans="1:27" x14ac:dyDescent="0.15">
      <c r="A1124" s="7"/>
      <c r="B1124" s="8"/>
      <c r="C1124" s="8"/>
      <c r="D1124" s="7"/>
      <c r="E1124" s="7"/>
      <c r="F1124" s="8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</row>
    <row r="1125" spans="1:27" x14ac:dyDescent="0.15">
      <c r="A1125" s="7"/>
      <c r="B1125" s="8"/>
      <c r="C1125" s="8"/>
      <c r="D1125" s="7"/>
      <c r="E1125" s="7"/>
      <c r="F1125" s="8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</row>
    <row r="1126" spans="1:27" x14ac:dyDescent="0.15">
      <c r="A1126" s="7"/>
      <c r="B1126" s="8"/>
      <c r="C1126" s="8"/>
      <c r="D1126" s="7"/>
      <c r="E1126" s="7"/>
      <c r="F1126" s="8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</row>
    <row r="1127" spans="1:27" x14ac:dyDescent="0.15">
      <c r="A1127" s="7"/>
      <c r="B1127" s="8"/>
      <c r="C1127" s="8"/>
      <c r="D1127" s="7"/>
      <c r="E1127" s="7"/>
      <c r="F1127" s="8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</row>
    <row r="1128" spans="1:27" x14ac:dyDescent="0.15">
      <c r="A1128" s="7"/>
      <c r="B1128" s="8"/>
      <c r="C1128" s="8"/>
      <c r="D1128" s="7"/>
      <c r="E1128" s="7"/>
      <c r="F1128" s="8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</row>
    <row r="1129" spans="1:27" x14ac:dyDescent="0.15">
      <c r="A1129" s="7"/>
      <c r="B1129" s="8"/>
      <c r="C1129" s="8"/>
      <c r="D1129" s="7"/>
      <c r="E1129" s="7"/>
      <c r="F1129" s="8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</row>
    <row r="1130" spans="1:27" x14ac:dyDescent="0.15">
      <c r="A1130" s="7"/>
      <c r="B1130" s="8"/>
      <c r="C1130" s="8"/>
      <c r="D1130" s="7"/>
      <c r="E1130" s="7"/>
      <c r="F1130" s="8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</row>
    <row r="1131" spans="1:27" x14ac:dyDescent="0.15">
      <c r="A1131" s="7"/>
      <c r="B1131" s="8"/>
      <c r="C1131" s="8"/>
      <c r="D1131" s="7"/>
      <c r="E1131" s="7"/>
      <c r="F1131" s="8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</row>
    <row r="1132" spans="1:27" x14ac:dyDescent="0.15">
      <c r="A1132" s="7"/>
      <c r="B1132" s="8"/>
      <c r="C1132" s="8"/>
      <c r="D1132" s="7"/>
      <c r="E1132" s="7"/>
      <c r="F1132" s="8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</row>
    <row r="1133" spans="1:27" x14ac:dyDescent="0.15">
      <c r="A1133" s="7"/>
      <c r="B1133" s="8"/>
      <c r="C1133" s="8"/>
      <c r="D1133" s="7"/>
      <c r="E1133" s="7"/>
      <c r="F1133" s="8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</row>
    <row r="1134" spans="1:27" x14ac:dyDescent="0.15">
      <c r="A1134" s="7"/>
      <c r="B1134" s="8"/>
      <c r="C1134" s="8"/>
      <c r="D1134" s="7"/>
      <c r="E1134" s="7"/>
      <c r="F1134" s="8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</row>
    <row r="1135" spans="1:27" x14ac:dyDescent="0.15">
      <c r="A1135" s="7"/>
      <c r="B1135" s="8"/>
      <c r="C1135" s="8"/>
      <c r="D1135" s="7"/>
      <c r="E1135" s="7"/>
      <c r="F1135" s="8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</row>
    <row r="1136" spans="1:27" x14ac:dyDescent="0.15">
      <c r="A1136" s="7"/>
      <c r="B1136" s="8"/>
      <c r="C1136" s="8"/>
      <c r="D1136" s="7"/>
      <c r="E1136" s="7"/>
      <c r="F1136" s="8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</row>
    <row r="1137" spans="1:27" x14ac:dyDescent="0.15">
      <c r="A1137" s="7"/>
      <c r="B1137" s="8"/>
      <c r="C1137" s="8"/>
      <c r="D1137" s="7"/>
      <c r="E1137" s="7"/>
      <c r="F1137" s="8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</row>
    <row r="1138" spans="1:27" x14ac:dyDescent="0.15">
      <c r="A1138" s="7"/>
      <c r="B1138" s="8"/>
      <c r="C1138" s="8"/>
      <c r="D1138" s="7"/>
      <c r="E1138" s="7"/>
      <c r="F1138" s="8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</row>
    <row r="1139" spans="1:27" x14ac:dyDescent="0.15">
      <c r="A1139" s="7"/>
      <c r="B1139" s="8"/>
      <c r="C1139" s="8"/>
      <c r="D1139" s="7"/>
      <c r="E1139" s="7"/>
      <c r="F1139" s="8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</row>
    <row r="1140" spans="1:27" x14ac:dyDescent="0.15">
      <c r="A1140" s="7"/>
      <c r="B1140" s="8"/>
      <c r="C1140" s="8"/>
      <c r="D1140" s="7"/>
      <c r="E1140" s="7"/>
      <c r="F1140" s="8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</row>
    <row r="1141" spans="1:27" x14ac:dyDescent="0.15">
      <c r="A1141" s="7"/>
      <c r="B1141" s="8"/>
      <c r="C1141" s="8"/>
      <c r="D1141" s="7"/>
      <c r="E1141" s="7"/>
      <c r="F1141" s="8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</row>
    <row r="1142" spans="1:27" x14ac:dyDescent="0.15">
      <c r="A1142" s="7"/>
      <c r="B1142" s="8"/>
      <c r="C1142" s="8"/>
      <c r="D1142" s="7"/>
      <c r="E1142" s="7"/>
      <c r="F1142" s="8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</row>
    <row r="1143" spans="1:27" x14ac:dyDescent="0.15">
      <c r="A1143" s="7"/>
      <c r="B1143" s="8"/>
      <c r="C1143" s="8"/>
      <c r="D1143" s="7"/>
      <c r="E1143" s="7"/>
      <c r="F1143" s="8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</row>
    <row r="1144" spans="1:27" x14ac:dyDescent="0.15">
      <c r="A1144" s="7"/>
      <c r="B1144" s="8"/>
      <c r="C1144" s="8"/>
      <c r="D1144" s="7"/>
      <c r="E1144" s="7"/>
      <c r="F1144" s="8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</row>
    <row r="1145" spans="1:27" x14ac:dyDescent="0.15">
      <c r="A1145" s="7"/>
      <c r="B1145" s="8"/>
      <c r="C1145" s="8"/>
      <c r="D1145" s="7"/>
      <c r="E1145" s="7"/>
      <c r="F1145" s="8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</row>
    <row r="1146" spans="1:27" x14ac:dyDescent="0.15">
      <c r="A1146" s="7"/>
      <c r="B1146" s="8"/>
      <c r="C1146" s="8"/>
      <c r="D1146" s="7"/>
      <c r="E1146" s="7"/>
      <c r="F1146" s="8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</row>
    <row r="1147" spans="1:27" x14ac:dyDescent="0.15">
      <c r="A1147" s="7"/>
      <c r="B1147" s="8"/>
      <c r="C1147" s="8"/>
      <c r="D1147" s="7"/>
      <c r="E1147" s="7"/>
      <c r="F1147" s="8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</row>
    <row r="1148" spans="1:27" x14ac:dyDescent="0.15">
      <c r="A1148" s="7"/>
      <c r="B1148" s="8"/>
      <c r="C1148" s="8"/>
      <c r="D1148" s="7"/>
      <c r="E1148" s="7"/>
      <c r="F1148" s="8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</row>
    <row r="1149" spans="1:27" x14ac:dyDescent="0.15">
      <c r="A1149" s="7"/>
      <c r="B1149" s="8"/>
      <c r="C1149" s="8"/>
      <c r="D1149" s="7"/>
      <c r="E1149" s="7"/>
      <c r="F1149" s="8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</row>
    <row r="1150" spans="1:27" x14ac:dyDescent="0.15">
      <c r="A1150" s="7"/>
      <c r="B1150" s="8"/>
      <c r="C1150" s="8"/>
      <c r="D1150" s="7"/>
      <c r="E1150" s="7"/>
      <c r="F1150" s="8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</row>
    <row r="1151" spans="1:27" x14ac:dyDescent="0.15">
      <c r="A1151" s="7"/>
      <c r="B1151" s="8"/>
      <c r="C1151" s="8"/>
      <c r="D1151" s="7"/>
      <c r="E1151" s="7"/>
      <c r="F1151" s="8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</row>
    <row r="1152" spans="1:27" x14ac:dyDescent="0.15">
      <c r="A1152" s="7"/>
      <c r="B1152" s="8"/>
      <c r="C1152" s="8"/>
      <c r="D1152" s="7"/>
      <c r="E1152" s="7"/>
      <c r="F1152" s="8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</row>
    <row r="1153" spans="1:27" x14ac:dyDescent="0.15">
      <c r="A1153" s="7"/>
      <c r="B1153" s="8"/>
      <c r="C1153" s="8"/>
      <c r="D1153" s="7"/>
      <c r="E1153" s="7"/>
      <c r="F1153" s="8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</row>
    <row r="1154" spans="1:27" x14ac:dyDescent="0.15">
      <c r="A1154" s="7"/>
      <c r="B1154" s="8"/>
      <c r="C1154" s="8"/>
      <c r="D1154" s="7"/>
      <c r="E1154" s="7"/>
      <c r="F1154" s="8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</row>
    <row r="1155" spans="1:27" x14ac:dyDescent="0.15">
      <c r="A1155" s="7"/>
      <c r="B1155" s="8"/>
      <c r="C1155" s="8"/>
      <c r="D1155" s="7"/>
      <c r="E1155" s="7"/>
      <c r="F1155" s="8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</row>
    <row r="1156" spans="1:27" x14ac:dyDescent="0.15">
      <c r="A1156" s="7"/>
      <c r="B1156" s="8"/>
      <c r="C1156" s="8"/>
      <c r="D1156" s="7"/>
      <c r="E1156" s="7"/>
      <c r="F1156" s="8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</row>
    <row r="1157" spans="1:27" x14ac:dyDescent="0.15">
      <c r="A1157" s="7"/>
      <c r="B1157" s="8"/>
      <c r="C1157" s="8"/>
      <c r="D1157" s="7"/>
      <c r="E1157" s="7"/>
      <c r="F1157" s="8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</row>
    <row r="1158" spans="1:27" x14ac:dyDescent="0.15">
      <c r="A1158" s="7"/>
      <c r="B1158" s="8"/>
      <c r="C1158" s="8"/>
      <c r="D1158" s="7"/>
      <c r="E1158" s="7"/>
      <c r="F1158" s="8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</row>
    <row r="1159" spans="1:27" x14ac:dyDescent="0.15">
      <c r="A1159" s="7"/>
      <c r="B1159" s="8"/>
      <c r="C1159" s="8"/>
      <c r="D1159" s="7"/>
      <c r="E1159" s="7"/>
      <c r="F1159" s="8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</row>
    <row r="1160" spans="1:27" x14ac:dyDescent="0.15">
      <c r="A1160" s="7"/>
      <c r="B1160" s="8"/>
      <c r="C1160" s="8"/>
      <c r="D1160" s="7"/>
      <c r="E1160" s="7"/>
      <c r="F1160" s="8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</row>
    <row r="1161" spans="1:27" x14ac:dyDescent="0.15">
      <c r="A1161" s="7"/>
      <c r="B1161" s="8"/>
      <c r="C1161" s="8"/>
      <c r="D1161" s="7"/>
      <c r="E1161" s="7"/>
      <c r="F1161" s="8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</row>
    <row r="1162" spans="1:27" x14ac:dyDescent="0.15">
      <c r="A1162" s="7"/>
      <c r="B1162" s="8"/>
      <c r="C1162" s="8"/>
      <c r="D1162" s="7"/>
      <c r="E1162" s="7"/>
      <c r="F1162" s="8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</row>
    <row r="1163" spans="1:27" x14ac:dyDescent="0.15">
      <c r="A1163" s="7"/>
      <c r="B1163" s="8"/>
      <c r="C1163" s="8"/>
      <c r="D1163" s="7"/>
      <c r="E1163" s="7"/>
      <c r="F1163" s="8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</row>
    <row r="1164" spans="1:27" x14ac:dyDescent="0.15">
      <c r="A1164" s="7"/>
      <c r="B1164" s="8"/>
      <c r="C1164" s="8"/>
      <c r="D1164" s="7"/>
      <c r="E1164" s="7"/>
      <c r="F1164" s="8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</row>
    <row r="1165" spans="1:27" x14ac:dyDescent="0.15">
      <c r="A1165" s="7"/>
      <c r="B1165" s="8"/>
      <c r="C1165" s="8"/>
      <c r="D1165" s="7"/>
      <c r="E1165" s="7"/>
      <c r="F1165" s="8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</row>
    <row r="1166" spans="1:27" x14ac:dyDescent="0.15">
      <c r="A1166" s="7"/>
      <c r="B1166" s="8"/>
      <c r="C1166" s="8"/>
      <c r="D1166" s="7"/>
      <c r="E1166" s="7"/>
      <c r="F1166" s="8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</row>
    <row r="1167" spans="1:27" x14ac:dyDescent="0.15">
      <c r="A1167" s="7"/>
      <c r="B1167" s="8"/>
      <c r="C1167" s="8"/>
      <c r="D1167" s="7"/>
      <c r="E1167" s="7"/>
      <c r="F1167" s="8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</row>
    <row r="1168" spans="1:27" x14ac:dyDescent="0.15">
      <c r="A1168" s="7"/>
      <c r="B1168" s="8"/>
      <c r="C1168" s="8"/>
      <c r="D1168" s="7"/>
      <c r="E1168" s="7"/>
      <c r="F1168" s="8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</row>
    <row r="1169" spans="1:27" x14ac:dyDescent="0.15">
      <c r="A1169" s="7"/>
      <c r="B1169" s="8"/>
      <c r="C1169" s="8"/>
      <c r="D1169" s="7"/>
      <c r="E1169" s="7"/>
      <c r="F1169" s="8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</row>
    <row r="1170" spans="1:27" x14ac:dyDescent="0.15">
      <c r="A1170" s="7"/>
      <c r="B1170" s="8"/>
      <c r="C1170" s="8"/>
      <c r="D1170" s="7"/>
      <c r="E1170" s="7"/>
      <c r="F1170" s="8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</row>
    <row r="1171" spans="1:27" x14ac:dyDescent="0.15">
      <c r="A1171" s="7"/>
      <c r="B1171" s="8"/>
      <c r="C1171" s="8"/>
      <c r="D1171" s="7"/>
      <c r="E1171" s="7"/>
      <c r="F1171" s="8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</row>
    <row r="1172" spans="1:27" x14ac:dyDescent="0.15">
      <c r="A1172" s="7"/>
      <c r="B1172" s="8"/>
      <c r="C1172" s="8"/>
      <c r="D1172" s="7"/>
      <c r="E1172" s="7"/>
      <c r="F1172" s="8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</row>
    <row r="1173" spans="1:27" x14ac:dyDescent="0.15">
      <c r="A1173" s="7"/>
      <c r="B1173" s="8"/>
      <c r="C1173" s="8"/>
      <c r="D1173" s="7"/>
      <c r="E1173" s="7"/>
      <c r="F1173" s="8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</row>
    <row r="1174" spans="1:27" x14ac:dyDescent="0.15">
      <c r="A1174" s="7"/>
      <c r="B1174" s="8"/>
      <c r="C1174" s="8"/>
      <c r="D1174" s="7"/>
      <c r="E1174" s="7"/>
      <c r="F1174" s="8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</row>
    <row r="1175" spans="1:27" x14ac:dyDescent="0.15">
      <c r="A1175" s="7"/>
      <c r="B1175" s="8"/>
      <c r="C1175" s="8"/>
      <c r="D1175" s="7"/>
      <c r="E1175" s="7"/>
      <c r="F1175" s="8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</row>
    <row r="1176" spans="1:27" x14ac:dyDescent="0.15">
      <c r="A1176" s="7"/>
      <c r="B1176" s="8"/>
      <c r="C1176" s="8"/>
      <c r="D1176" s="7"/>
      <c r="E1176" s="7"/>
      <c r="F1176" s="8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</row>
    <row r="1177" spans="1:27" x14ac:dyDescent="0.15">
      <c r="A1177" s="7"/>
      <c r="B1177" s="8"/>
      <c r="C1177" s="8"/>
      <c r="D1177" s="7"/>
      <c r="E1177" s="7"/>
      <c r="F1177" s="8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</row>
    <row r="1178" spans="1:27" x14ac:dyDescent="0.15">
      <c r="A1178" s="7"/>
      <c r="B1178" s="8"/>
      <c r="C1178" s="8"/>
      <c r="D1178" s="7"/>
      <c r="E1178" s="7"/>
      <c r="F1178" s="8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</row>
    <row r="1179" spans="1:27" x14ac:dyDescent="0.15">
      <c r="A1179" s="7"/>
      <c r="B1179" s="8"/>
      <c r="C1179" s="8"/>
      <c r="D1179" s="7"/>
      <c r="E1179" s="7"/>
      <c r="F1179" s="8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</row>
    <row r="1180" spans="1:27" x14ac:dyDescent="0.15">
      <c r="A1180" s="7"/>
      <c r="B1180" s="8"/>
      <c r="C1180" s="8"/>
      <c r="D1180" s="7"/>
      <c r="E1180" s="7"/>
      <c r="F1180" s="8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</row>
    <row r="1181" spans="1:27" x14ac:dyDescent="0.15">
      <c r="A1181" s="7"/>
      <c r="B1181" s="8"/>
      <c r="C1181" s="8"/>
      <c r="D1181" s="7"/>
      <c r="E1181" s="7"/>
      <c r="F1181" s="8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</row>
    <row r="1182" spans="1:27" x14ac:dyDescent="0.15">
      <c r="A1182" s="7"/>
      <c r="B1182" s="8"/>
      <c r="C1182" s="8"/>
      <c r="D1182" s="7"/>
      <c r="E1182" s="7"/>
      <c r="F1182" s="8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</row>
    <row r="1183" spans="1:27" x14ac:dyDescent="0.15">
      <c r="A1183" s="7"/>
      <c r="B1183" s="8"/>
      <c r="C1183" s="8"/>
      <c r="D1183" s="7"/>
      <c r="E1183" s="7"/>
      <c r="F1183" s="8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</row>
    <row r="1184" spans="1:27" x14ac:dyDescent="0.15">
      <c r="A1184" s="7"/>
      <c r="B1184" s="8"/>
      <c r="C1184" s="8"/>
      <c r="D1184" s="7"/>
      <c r="E1184" s="7"/>
      <c r="F1184" s="8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</row>
    <row r="1185" spans="1:27" x14ac:dyDescent="0.15">
      <c r="A1185" s="7"/>
      <c r="B1185" s="8"/>
      <c r="C1185" s="8"/>
      <c r="D1185" s="7"/>
      <c r="E1185" s="7"/>
      <c r="F1185" s="8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</row>
    <row r="1186" spans="1:27" x14ac:dyDescent="0.15">
      <c r="A1186" s="7"/>
      <c r="B1186" s="8"/>
      <c r="C1186" s="8"/>
      <c r="D1186" s="7"/>
      <c r="E1186" s="7"/>
      <c r="F1186" s="8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</row>
    <row r="1187" spans="1:27" x14ac:dyDescent="0.15">
      <c r="A1187" s="7"/>
      <c r="B1187" s="8"/>
      <c r="C1187" s="8"/>
      <c r="D1187" s="7"/>
      <c r="E1187" s="7"/>
      <c r="F1187" s="8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</row>
    <row r="1188" spans="1:27" x14ac:dyDescent="0.15">
      <c r="A1188" s="7"/>
      <c r="B1188" s="8"/>
      <c r="C1188" s="8"/>
      <c r="D1188" s="7"/>
      <c r="E1188" s="7"/>
      <c r="F1188" s="8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</row>
    <row r="1189" spans="1:27" x14ac:dyDescent="0.15">
      <c r="A1189" s="7"/>
      <c r="B1189" s="8"/>
      <c r="C1189" s="8"/>
      <c r="D1189" s="7"/>
      <c r="E1189" s="7"/>
      <c r="F1189" s="8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</row>
    <row r="1190" spans="1:27" x14ac:dyDescent="0.15">
      <c r="A1190" s="7"/>
      <c r="B1190" s="8"/>
      <c r="C1190" s="8"/>
      <c r="D1190" s="7"/>
      <c r="E1190" s="7"/>
      <c r="F1190" s="8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</row>
    <row r="1191" spans="1:27" x14ac:dyDescent="0.15">
      <c r="A1191" s="7"/>
      <c r="B1191" s="8"/>
      <c r="C1191" s="8"/>
      <c r="D1191" s="7"/>
      <c r="E1191" s="7"/>
      <c r="F1191" s="8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</row>
    <row r="1192" spans="1:27" x14ac:dyDescent="0.15">
      <c r="A1192" s="7"/>
      <c r="B1192" s="8"/>
      <c r="C1192" s="8"/>
      <c r="D1192" s="7"/>
      <c r="E1192" s="7"/>
      <c r="F1192" s="8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</row>
    <row r="1193" spans="1:27" x14ac:dyDescent="0.15">
      <c r="A1193" s="7"/>
      <c r="B1193" s="8"/>
      <c r="C1193" s="8"/>
      <c r="D1193" s="7"/>
      <c r="E1193" s="7"/>
      <c r="F1193" s="8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</row>
    <row r="1194" spans="1:27" x14ac:dyDescent="0.15">
      <c r="A1194" s="7"/>
      <c r="B1194" s="8"/>
      <c r="C1194" s="8"/>
      <c r="D1194" s="7"/>
      <c r="E1194" s="7"/>
      <c r="F1194" s="8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</row>
    <row r="1195" spans="1:27" x14ac:dyDescent="0.15">
      <c r="A1195" s="7"/>
      <c r="B1195" s="8"/>
      <c r="C1195" s="8"/>
      <c r="D1195" s="7"/>
      <c r="E1195" s="7"/>
      <c r="F1195" s="8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</row>
    <row r="1196" spans="1:27" x14ac:dyDescent="0.15">
      <c r="A1196" s="7"/>
      <c r="B1196" s="8"/>
      <c r="C1196" s="8"/>
      <c r="D1196" s="7"/>
      <c r="E1196" s="7"/>
      <c r="F1196" s="8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</row>
    <row r="1197" spans="1:27" x14ac:dyDescent="0.15">
      <c r="A1197" s="7"/>
      <c r="B1197" s="8"/>
      <c r="C1197" s="8"/>
      <c r="D1197" s="7"/>
      <c r="E1197" s="7"/>
      <c r="F1197" s="8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</row>
    <row r="1198" spans="1:27" x14ac:dyDescent="0.15">
      <c r="A1198" s="7"/>
      <c r="B1198" s="8"/>
      <c r="C1198" s="8"/>
      <c r="D1198" s="7"/>
      <c r="E1198" s="7"/>
      <c r="F1198" s="8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</row>
    <row r="1199" spans="1:27" x14ac:dyDescent="0.15">
      <c r="A1199" s="7"/>
      <c r="B1199" s="8"/>
      <c r="C1199" s="8"/>
      <c r="D1199" s="7"/>
      <c r="E1199" s="7"/>
      <c r="F1199" s="8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</row>
    <row r="1200" spans="1:27" x14ac:dyDescent="0.15">
      <c r="A1200" s="7"/>
      <c r="B1200" s="8"/>
      <c r="C1200" s="8"/>
      <c r="D1200" s="7"/>
      <c r="E1200" s="7"/>
      <c r="F1200" s="8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</row>
    <row r="1201" spans="1:27" x14ac:dyDescent="0.15">
      <c r="A1201" s="7"/>
      <c r="B1201" s="8"/>
      <c r="C1201" s="8"/>
      <c r="D1201" s="7"/>
      <c r="E1201" s="7"/>
      <c r="F1201" s="8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</row>
    <row r="1202" spans="1:27" x14ac:dyDescent="0.15">
      <c r="A1202" s="7"/>
      <c r="B1202" s="8"/>
      <c r="C1202" s="8"/>
      <c r="D1202" s="7"/>
      <c r="E1202" s="7"/>
      <c r="F1202" s="8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</row>
    <row r="1203" spans="1:27" x14ac:dyDescent="0.15">
      <c r="A1203" s="7"/>
      <c r="B1203" s="8"/>
      <c r="C1203" s="8"/>
      <c r="D1203" s="7"/>
      <c r="E1203" s="7"/>
      <c r="F1203" s="8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</row>
    <row r="1204" spans="1:27" x14ac:dyDescent="0.15">
      <c r="A1204" s="7"/>
      <c r="B1204" s="8"/>
      <c r="C1204" s="8"/>
      <c r="D1204" s="7"/>
      <c r="E1204" s="7"/>
      <c r="F1204" s="8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</row>
    <row r="1205" spans="1:27" x14ac:dyDescent="0.15">
      <c r="A1205" s="7"/>
      <c r="B1205" s="8"/>
      <c r="C1205" s="8"/>
      <c r="D1205" s="7"/>
      <c r="E1205" s="7"/>
      <c r="F1205" s="8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</row>
    <row r="1206" spans="1:27" x14ac:dyDescent="0.15">
      <c r="A1206" s="7"/>
      <c r="B1206" s="8"/>
      <c r="C1206" s="8"/>
      <c r="D1206" s="7"/>
      <c r="E1206" s="7"/>
      <c r="F1206" s="8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</row>
    <row r="1207" spans="1:27" x14ac:dyDescent="0.15">
      <c r="A1207" s="7"/>
      <c r="B1207" s="8"/>
      <c r="C1207" s="8"/>
      <c r="D1207" s="7"/>
      <c r="E1207" s="7"/>
      <c r="F1207" s="8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</row>
    <row r="1208" spans="1:27" x14ac:dyDescent="0.15">
      <c r="A1208" s="7"/>
      <c r="B1208" s="8"/>
      <c r="C1208" s="8"/>
      <c r="D1208" s="7"/>
      <c r="E1208" s="7"/>
      <c r="F1208" s="8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</row>
    <row r="1209" spans="1:27" x14ac:dyDescent="0.15">
      <c r="A1209" s="7"/>
      <c r="B1209" s="8"/>
      <c r="C1209" s="8"/>
      <c r="D1209" s="7"/>
      <c r="E1209" s="7"/>
      <c r="F1209" s="8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</row>
    <row r="1210" spans="1:27" x14ac:dyDescent="0.15">
      <c r="A1210" s="7"/>
      <c r="B1210" s="8"/>
      <c r="C1210" s="8"/>
      <c r="D1210" s="7"/>
      <c r="E1210" s="7"/>
      <c r="F1210" s="8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</row>
    <row r="1211" spans="1:27" x14ac:dyDescent="0.15">
      <c r="A1211" s="7"/>
      <c r="B1211" s="8"/>
      <c r="C1211" s="8"/>
      <c r="D1211" s="7"/>
      <c r="E1211" s="7"/>
      <c r="F1211" s="8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</row>
    <row r="1212" spans="1:27" x14ac:dyDescent="0.15">
      <c r="A1212" s="7"/>
      <c r="B1212" s="8"/>
      <c r="C1212" s="8"/>
      <c r="D1212" s="7"/>
      <c r="E1212" s="7"/>
      <c r="F1212" s="8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</row>
    <row r="1213" spans="1:27" x14ac:dyDescent="0.15">
      <c r="A1213" s="7"/>
      <c r="B1213" s="8"/>
      <c r="C1213" s="8"/>
      <c r="D1213" s="7"/>
      <c r="E1213" s="7"/>
      <c r="F1213" s="8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</row>
    <row r="1214" spans="1:27" x14ac:dyDescent="0.15">
      <c r="A1214" s="7"/>
      <c r="B1214" s="8"/>
      <c r="C1214" s="8"/>
      <c r="D1214" s="7"/>
      <c r="E1214" s="7"/>
      <c r="F1214" s="8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</row>
    <row r="1215" spans="1:27" x14ac:dyDescent="0.15">
      <c r="A1215" s="7"/>
      <c r="B1215" s="8"/>
      <c r="C1215" s="8"/>
      <c r="D1215" s="7"/>
      <c r="E1215" s="7"/>
      <c r="F1215" s="8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</row>
    <row r="1216" spans="1:27" x14ac:dyDescent="0.15">
      <c r="A1216" s="7"/>
      <c r="B1216" s="8"/>
      <c r="C1216" s="8"/>
      <c r="D1216" s="7"/>
      <c r="E1216" s="7"/>
      <c r="F1216" s="8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</row>
    <row r="1217" spans="1:27" x14ac:dyDescent="0.15">
      <c r="A1217" s="7"/>
      <c r="B1217" s="8"/>
      <c r="C1217" s="8"/>
      <c r="D1217" s="7"/>
      <c r="E1217" s="7"/>
      <c r="F1217" s="8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</row>
    <row r="1218" spans="1:27" x14ac:dyDescent="0.15">
      <c r="A1218" s="7"/>
      <c r="B1218" s="8"/>
      <c r="C1218" s="8"/>
      <c r="D1218" s="7"/>
      <c r="E1218" s="7"/>
      <c r="F1218" s="8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</row>
    <row r="1219" spans="1:27" x14ac:dyDescent="0.15">
      <c r="A1219" s="7"/>
      <c r="B1219" s="8"/>
      <c r="C1219" s="8"/>
      <c r="D1219" s="7"/>
      <c r="E1219" s="7"/>
      <c r="F1219" s="8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</row>
    <row r="1220" spans="1:27" x14ac:dyDescent="0.15">
      <c r="A1220" s="7"/>
      <c r="B1220" s="8"/>
      <c r="C1220" s="8"/>
      <c r="D1220" s="7"/>
      <c r="E1220" s="7"/>
      <c r="F1220" s="8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</row>
    <row r="1221" spans="1:27" x14ac:dyDescent="0.15">
      <c r="A1221" s="7"/>
      <c r="B1221" s="8"/>
      <c r="C1221" s="8"/>
      <c r="D1221" s="7"/>
      <c r="E1221" s="7"/>
      <c r="F1221" s="8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</row>
    <row r="1222" spans="1:27" x14ac:dyDescent="0.15">
      <c r="A1222" s="7"/>
      <c r="B1222" s="8"/>
      <c r="C1222" s="8"/>
      <c r="D1222" s="7"/>
      <c r="E1222" s="7"/>
      <c r="F1222" s="8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</row>
    <row r="1223" spans="1:27" x14ac:dyDescent="0.15">
      <c r="A1223" s="7"/>
      <c r="B1223" s="8"/>
      <c r="C1223" s="8"/>
      <c r="D1223" s="7"/>
      <c r="E1223" s="7"/>
      <c r="F1223" s="8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</row>
    <row r="1224" spans="1:27" x14ac:dyDescent="0.15">
      <c r="A1224" s="7"/>
      <c r="B1224" s="8"/>
      <c r="C1224" s="8"/>
      <c r="D1224" s="7"/>
      <c r="E1224" s="7"/>
      <c r="F1224" s="8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</row>
    <row r="1225" spans="1:27" x14ac:dyDescent="0.15">
      <c r="A1225" s="7"/>
      <c r="B1225" s="8"/>
      <c r="C1225" s="8"/>
      <c r="D1225" s="7"/>
      <c r="E1225" s="7"/>
      <c r="F1225" s="8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</row>
    <row r="1226" spans="1:27" x14ac:dyDescent="0.15">
      <c r="A1226" s="7"/>
      <c r="B1226" s="8"/>
      <c r="C1226" s="8"/>
      <c r="D1226" s="7"/>
      <c r="E1226" s="7"/>
      <c r="F1226" s="8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</row>
    <row r="1227" spans="1:27" x14ac:dyDescent="0.15">
      <c r="A1227" s="7"/>
      <c r="B1227" s="8"/>
      <c r="C1227" s="8"/>
      <c r="D1227" s="7"/>
      <c r="E1227" s="7"/>
      <c r="F1227" s="8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</row>
    <row r="1228" spans="1:27" x14ac:dyDescent="0.15">
      <c r="A1228" s="7"/>
      <c r="B1228" s="8"/>
      <c r="C1228" s="8"/>
      <c r="D1228" s="7"/>
      <c r="E1228" s="7"/>
      <c r="F1228" s="8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</row>
    <row r="1229" spans="1:27" x14ac:dyDescent="0.15">
      <c r="A1229" s="7"/>
      <c r="B1229" s="8"/>
      <c r="C1229" s="8"/>
      <c r="D1229" s="7"/>
      <c r="E1229" s="7"/>
      <c r="F1229" s="8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</row>
    <row r="1230" spans="1:27" x14ac:dyDescent="0.15">
      <c r="A1230" s="7"/>
      <c r="B1230" s="8"/>
      <c r="C1230" s="8"/>
      <c r="D1230" s="7"/>
      <c r="E1230" s="7"/>
      <c r="F1230" s="8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</row>
    <row r="1231" spans="1:27" x14ac:dyDescent="0.15">
      <c r="A1231" s="7"/>
      <c r="B1231" s="8"/>
      <c r="C1231" s="8"/>
      <c r="D1231" s="7"/>
      <c r="E1231" s="7"/>
      <c r="F1231" s="8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</row>
    <row r="1232" spans="1:27" x14ac:dyDescent="0.15">
      <c r="A1232" s="7"/>
      <c r="B1232" s="8"/>
      <c r="C1232" s="8"/>
      <c r="D1232" s="7"/>
      <c r="E1232" s="7"/>
      <c r="F1232" s="8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</row>
    <row r="1233" spans="1:27" x14ac:dyDescent="0.15">
      <c r="A1233" s="7"/>
      <c r="B1233" s="8"/>
      <c r="C1233" s="8"/>
      <c r="D1233" s="7"/>
      <c r="E1233" s="7"/>
      <c r="F1233" s="8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</row>
    <row r="1234" spans="1:27" x14ac:dyDescent="0.15">
      <c r="A1234" s="7"/>
      <c r="B1234" s="8"/>
      <c r="C1234" s="8"/>
      <c r="D1234" s="7"/>
      <c r="E1234" s="7"/>
      <c r="F1234" s="8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</row>
    <row r="1235" spans="1:27" x14ac:dyDescent="0.15">
      <c r="A1235" s="7"/>
      <c r="B1235" s="8"/>
      <c r="C1235" s="8"/>
      <c r="D1235" s="7"/>
      <c r="E1235" s="7"/>
      <c r="F1235" s="8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</row>
    <row r="1236" spans="1:27" x14ac:dyDescent="0.15">
      <c r="A1236" s="7"/>
      <c r="B1236" s="8"/>
      <c r="C1236" s="8"/>
      <c r="D1236" s="7"/>
      <c r="E1236" s="7"/>
      <c r="F1236" s="8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</row>
    <row r="1237" spans="1:27" x14ac:dyDescent="0.15">
      <c r="A1237" s="7"/>
      <c r="B1237" s="8"/>
      <c r="C1237" s="8"/>
      <c r="D1237" s="7"/>
      <c r="E1237" s="7"/>
      <c r="F1237" s="8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</row>
    <row r="1238" spans="1:27" x14ac:dyDescent="0.15">
      <c r="A1238" s="7"/>
      <c r="B1238" s="8"/>
      <c r="C1238" s="8"/>
      <c r="D1238" s="7"/>
      <c r="E1238" s="7"/>
      <c r="F1238" s="8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</row>
    <row r="1239" spans="1:27" x14ac:dyDescent="0.15">
      <c r="A1239" s="7"/>
      <c r="B1239" s="8"/>
      <c r="C1239" s="8"/>
      <c r="D1239" s="7"/>
      <c r="E1239" s="7"/>
      <c r="F1239" s="8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</row>
    <row r="1240" spans="1:27" x14ac:dyDescent="0.15">
      <c r="A1240" s="7"/>
      <c r="B1240" s="8"/>
      <c r="C1240" s="8"/>
      <c r="D1240" s="7"/>
      <c r="E1240" s="7"/>
      <c r="F1240" s="8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</row>
    <row r="1241" spans="1:27" x14ac:dyDescent="0.15">
      <c r="A1241" s="7"/>
      <c r="B1241" s="8"/>
      <c r="C1241" s="8"/>
      <c r="D1241" s="7"/>
      <c r="E1241" s="7"/>
      <c r="F1241" s="8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</row>
    <row r="1242" spans="1:27" x14ac:dyDescent="0.15">
      <c r="A1242" s="7"/>
      <c r="B1242" s="8"/>
      <c r="C1242" s="8"/>
      <c r="D1242" s="7"/>
      <c r="E1242" s="7"/>
      <c r="F1242" s="8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</row>
    <row r="1243" spans="1:27" x14ac:dyDescent="0.15">
      <c r="A1243" s="7"/>
      <c r="B1243" s="8"/>
      <c r="C1243" s="8"/>
      <c r="D1243" s="7"/>
      <c r="E1243" s="7"/>
      <c r="F1243" s="8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</row>
    <row r="1244" spans="1:27" x14ac:dyDescent="0.15">
      <c r="A1244" s="7"/>
      <c r="B1244" s="8"/>
      <c r="C1244" s="8"/>
      <c r="D1244" s="7"/>
      <c r="E1244" s="7"/>
      <c r="F1244" s="8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</row>
    <row r="1245" spans="1:27" x14ac:dyDescent="0.15">
      <c r="A1245" s="7"/>
      <c r="B1245" s="8"/>
      <c r="C1245" s="8"/>
      <c r="D1245" s="7"/>
      <c r="E1245" s="7"/>
      <c r="F1245" s="8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</row>
    <row r="1246" spans="1:27" x14ac:dyDescent="0.15">
      <c r="A1246" s="7"/>
      <c r="B1246" s="8"/>
      <c r="C1246" s="8"/>
      <c r="D1246" s="7"/>
      <c r="E1246" s="7"/>
      <c r="F1246" s="8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</row>
    <row r="1247" spans="1:27" x14ac:dyDescent="0.15">
      <c r="A1247" s="7"/>
      <c r="B1247" s="8"/>
      <c r="C1247" s="8"/>
      <c r="D1247" s="7"/>
      <c r="E1247" s="7"/>
      <c r="F1247" s="8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</row>
    <row r="1248" spans="1:27" x14ac:dyDescent="0.15">
      <c r="A1248" s="7"/>
      <c r="B1248" s="8"/>
      <c r="C1248" s="8"/>
      <c r="D1248" s="7"/>
      <c r="E1248" s="7"/>
      <c r="F1248" s="8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</row>
    <row r="1249" spans="1:27" x14ac:dyDescent="0.15">
      <c r="A1249" s="7"/>
      <c r="B1249" s="8"/>
      <c r="C1249" s="8"/>
      <c r="D1249" s="7"/>
      <c r="E1249" s="7"/>
      <c r="F1249" s="8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</row>
    <row r="1250" spans="1:27" x14ac:dyDescent="0.15">
      <c r="A1250" s="7"/>
      <c r="B1250" s="8"/>
      <c r="C1250" s="8"/>
      <c r="D1250" s="7"/>
      <c r="E1250" s="7"/>
      <c r="F1250" s="8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</row>
    <row r="1251" spans="1:27" x14ac:dyDescent="0.15">
      <c r="A1251" s="7"/>
      <c r="B1251" s="8"/>
      <c r="C1251" s="8"/>
      <c r="D1251" s="7"/>
      <c r="E1251" s="7"/>
      <c r="F1251" s="8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</row>
    <row r="1252" spans="1:27" x14ac:dyDescent="0.15">
      <c r="A1252" s="7"/>
      <c r="B1252" s="8"/>
      <c r="C1252" s="8"/>
      <c r="D1252" s="7"/>
      <c r="E1252" s="7"/>
      <c r="F1252" s="8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</row>
    <row r="1253" spans="1:27" x14ac:dyDescent="0.15">
      <c r="A1253" s="7"/>
      <c r="B1253" s="8"/>
      <c r="C1253" s="8"/>
      <c r="D1253" s="7"/>
      <c r="E1253" s="7"/>
      <c r="F1253" s="8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</row>
    <row r="1254" spans="1:27" x14ac:dyDescent="0.15">
      <c r="A1254" s="7"/>
      <c r="B1254" s="8"/>
      <c r="C1254" s="8"/>
      <c r="D1254" s="7"/>
      <c r="E1254" s="7"/>
      <c r="F1254" s="8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</row>
    <row r="1255" spans="1:27" x14ac:dyDescent="0.15">
      <c r="A1255" s="7"/>
      <c r="B1255" s="8"/>
      <c r="C1255" s="8"/>
      <c r="D1255" s="7"/>
      <c r="E1255" s="7"/>
      <c r="F1255" s="8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</row>
    <row r="1256" spans="1:27" x14ac:dyDescent="0.15">
      <c r="A1256" s="7"/>
      <c r="B1256" s="8"/>
      <c r="C1256" s="8"/>
      <c r="D1256" s="7"/>
      <c r="E1256" s="7"/>
      <c r="F1256" s="8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</row>
    <row r="1257" spans="1:27" x14ac:dyDescent="0.15">
      <c r="A1257" s="7"/>
      <c r="B1257" s="8"/>
      <c r="C1257" s="8"/>
      <c r="D1257" s="7"/>
      <c r="E1257" s="7"/>
      <c r="F1257" s="8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</row>
    <row r="1258" spans="1:27" x14ac:dyDescent="0.15">
      <c r="A1258" s="7"/>
      <c r="B1258" s="8"/>
      <c r="C1258" s="8"/>
      <c r="D1258" s="7"/>
      <c r="E1258" s="7"/>
      <c r="F1258" s="8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</row>
    <row r="1259" spans="1:27" x14ac:dyDescent="0.15">
      <c r="A1259" s="7"/>
      <c r="B1259" s="8"/>
      <c r="C1259" s="8"/>
      <c r="D1259" s="7"/>
      <c r="E1259" s="7"/>
      <c r="F1259" s="8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</row>
    <row r="1260" spans="1:27" x14ac:dyDescent="0.15">
      <c r="A1260" s="7"/>
      <c r="B1260" s="8"/>
      <c r="C1260" s="8"/>
      <c r="D1260" s="7"/>
      <c r="E1260" s="7"/>
      <c r="F1260" s="8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</row>
    <row r="1261" spans="1:27" x14ac:dyDescent="0.15">
      <c r="A1261" s="7"/>
      <c r="B1261" s="8"/>
      <c r="C1261" s="8"/>
      <c r="D1261" s="7"/>
      <c r="E1261" s="7"/>
      <c r="F1261" s="8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</row>
    <row r="1262" spans="1:27" x14ac:dyDescent="0.15">
      <c r="A1262" s="7"/>
      <c r="B1262" s="8"/>
      <c r="C1262" s="8"/>
      <c r="D1262" s="7"/>
      <c r="E1262" s="7"/>
      <c r="F1262" s="8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</row>
    <row r="1263" spans="1:27" x14ac:dyDescent="0.15">
      <c r="A1263" s="7"/>
      <c r="B1263" s="8"/>
      <c r="C1263" s="8"/>
      <c r="D1263" s="7"/>
      <c r="E1263" s="7"/>
      <c r="F1263" s="8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</row>
    <row r="1264" spans="1:27" x14ac:dyDescent="0.15">
      <c r="A1264" s="7"/>
      <c r="B1264" s="8"/>
      <c r="C1264" s="8"/>
      <c r="D1264" s="7"/>
      <c r="E1264" s="7"/>
      <c r="F1264" s="8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</row>
    <row r="1265" spans="1:27" x14ac:dyDescent="0.15">
      <c r="A1265" s="7"/>
      <c r="B1265" s="8"/>
      <c r="C1265" s="8"/>
      <c r="D1265" s="7"/>
      <c r="E1265" s="7"/>
      <c r="F1265" s="8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</row>
    <row r="1266" spans="1:27" x14ac:dyDescent="0.15">
      <c r="A1266" s="7"/>
      <c r="B1266" s="8"/>
      <c r="C1266" s="8"/>
      <c r="D1266" s="7"/>
      <c r="E1266" s="7"/>
      <c r="F1266" s="8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</row>
    <row r="1267" spans="1:27" x14ac:dyDescent="0.15">
      <c r="A1267" s="7"/>
      <c r="B1267" s="8"/>
      <c r="C1267" s="8"/>
      <c r="D1267" s="7"/>
      <c r="E1267" s="7"/>
      <c r="F1267" s="8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</row>
    <row r="1268" spans="1:27" x14ac:dyDescent="0.15">
      <c r="A1268" s="7"/>
      <c r="B1268" s="8"/>
      <c r="C1268" s="8"/>
      <c r="D1268" s="7"/>
      <c r="E1268" s="7"/>
      <c r="F1268" s="8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</row>
    <row r="1269" spans="1:27" x14ac:dyDescent="0.15">
      <c r="A1269" s="7"/>
      <c r="B1269" s="8"/>
      <c r="C1269" s="8"/>
      <c r="D1269" s="7"/>
      <c r="E1269" s="7"/>
      <c r="F1269" s="8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</row>
    <row r="1270" spans="1:27" x14ac:dyDescent="0.15">
      <c r="A1270" s="7"/>
      <c r="B1270" s="8"/>
      <c r="C1270" s="8"/>
      <c r="D1270" s="7"/>
      <c r="E1270" s="7"/>
      <c r="F1270" s="8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</row>
    <row r="1271" spans="1:27" x14ac:dyDescent="0.15">
      <c r="A1271" s="7"/>
      <c r="B1271" s="8"/>
      <c r="C1271" s="8"/>
      <c r="D1271" s="7"/>
      <c r="E1271" s="7"/>
      <c r="F1271" s="8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</row>
    <row r="1272" spans="1:27" x14ac:dyDescent="0.15">
      <c r="A1272" s="7"/>
      <c r="B1272" s="8"/>
      <c r="C1272" s="8"/>
      <c r="D1272" s="7"/>
      <c r="E1272" s="7"/>
      <c r="F1272" s="8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</row>
    <row r="1273" spans="1:27" x14ac:dyDescent="0.15">
      <c r="A1273" s="7"/>
      <c r="B1273" s="8"/>
      <c r="C1273" s="8"/>
      <c r="D1273" s="7"/>
      <c r="E1273" s="7"/>
      <c r="F1273" s="8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</row>
    <row r="1274" spans="1:27" x14ac:dyDescent="0.15">
      <c r="A1274" s="7"/>
      <c r="B1274" s="8"/>
      <c r="C1274" s="8"/>
      <c r="D1274" s="7"/>
      <c r="E1274" s="7"/>
      <c r="F1274" s="8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</row>
    <row r="1275" spans="1:27" x14ac:dyDescent="0.15">
      <c r="A1275" s="7"/>
      <c r="B1275" s="8"/>
      <c r="C1275" s="8"/>
      <c r="D1275" s="7"/>
      <c r="E1275" s="7"/>
      <c r="F1275" s="8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</row>
    <row r="1276" spans="1:27" x14ac:dyDescent="0.15">
      <c r="A1276" s="7"/>
      <c r="B1276" s="8"/>
      <c r="C1276" s="8"/>
      <c r="D1276" s="7"/>
      <c r="E1276" s="7"/>
      <c r="F1276" s="8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</row>
    <row r="1277" spans="1:27" x14ac:dyDescent="0.15">
      <c r="A1277" s="7"/>
      <c r="B1277" s="8"/>
      <c r="C1277" s="8"/>
      <c r="D1277" s="7"/>
      <c r="E1277" s="7"/>
      <c r="F1277" s="8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</row>
    <row r="1278" spans="1:27" x14ac:dyDescent="0.15">
      <c r="A1278" s="7"/>
      <c r="B1278" s="8"/>
      <c r="C1278" s="8"/>
      <c r="D1278" s="7"/>
      <c r="E1278" s="7"/>
      <c r="F1278" s="8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</row>
    <row r="1279" spans="1:27" x14ac:dyDescent="0.15">
      <c r="A1279" s="7"/>
      <c r="B1279" s="8"/>
      <c r="C1279" s="8"/>
      <c r="D1279" s="7"/>
      <c r="E1279" s="7"/>
      <c r="F1279" s="8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</row>
    <row r="1280" spans="1:27" x14ac:dyDescent="0.15">
      <c r="A1280" s="7"/>
      <c r="B1280" s="8"/>
      <c r="C1280" s="8"/>
      <c r="D1280" s="7"/>
      <c r="E1280" s="7"/>
      <c r="F1280" s="8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</row>
    <row r="1281" spans="1:27" x14ac:dyDescent="0.15">
      <c r="A1281" s="7"/>
      <c r="B1281" s="8"/>
      <c r="C1281" s="8"/>
      <c r="D1281" s="7"/>
      <c r="E1281" s="7"/>
      <c r="F1281" s="8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</row>
    <row r="1282" spans="1:27" x14ac:dyDescent="0.15">
      <c r="A1282" s="7"/>
      <c r="B1282" s="8"/>
      <c r="C1282" s="8"/>
      <c r="D1282" s="7"/>
      <c r="E1282" s="7"/>
      <c r="F1282" s="8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</row>
    <row r="1283" spans="1:27" x14ac:dyDescent="0.15">
      <c r="A1283" s="7"/>
      <c r="B1283" s="8"/>
      <c r="C1283" s="8"/>
      <c r="D1283" s="7"/>
      <c r="E1283" s="7"/>
      <c r="F1283" s="8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</row>
    <row r="1284" spans="1:27" x14ac:dyDescent="0.15">
      <c r="A1284" s="7"/>
      <c r="B1284" s="8"/>
      <c r="C1284" s="8"/>
      <c r="D1284" s="7"/>
      <c r="E1284" s="7"/>
      <c r="F1284" s="8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</row>
    <row r="1285" spans="1:27" x14ac:dyDescent="0.15">
      <c r="A1285" s="7"/>
      <c r="B1285" s="8"/>
      <c r="C1285" s="8"/>
      <c r="D1285" s="7"/>
      <c r="E1285" s="7"/>
      <c r="F1285" s="8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</row>
    <row r="1286" spans="1:27" x14ac:dyDescent="0.15">
      <c r="A1286" s="7"/>
      <c r="B1286" s="8"/>
      <c r="C1286" s="8"/>
      <c r="D1286" s="7"/>
      <c r="E1286" s="7"/>
      <c r="F1286" s="8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</row>
    <row r="1287" spans="1:27" x14ac:dyDescent="0.15">
      <c r="A1287" s="7"/>
      <c r="B1287" s="8"/>
      <c r="C1287" s="8"/>
      <c r="D1287" s="7"/>
      <c r="E1287" s="7"/>
      <c r="F1287" s="8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</row>
    <row r="1288" spans="1:27" x14ac:dyDescent="0.15">
      <c r="A1288" s="7"/>
      <c r="B1288" s="8"/>
      <c r="C1288" s="8"/>
      <c r="D1288" s="7"/>
      <c r="E1288" s="7"/>
      <c r="F1288" s="8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</row>
    <row r="1289" spans="1:27" x14ac:dyDescent="0.15">
      <c r="A1289" s="7"/>
      <c r="B1289" s="8"/>
      <c r="C1289" s="8"/>
      <c r="D1289" s="7"/>
      <c r="E1289" s="7"/>
      <c r="F1289" s="8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</row>
    <row r="1290" spans="1:27" x14ac:dyDescent="0.15">
      <c r="A1290" s="7"/>
      <c r="B1290" s="8"/>
      <c r="C1290" s="8"/>
      <c r="D1290" s="7"/>
      <c r="E1290" s="7"/>
      <c r="F1290" s="8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</row>
    <row r="1291" spans="1:27" x14ac:dyDescent="0.15">
      <c r="A1291" s="7"/>
      <c r="B1291" s="8"/>
      <c r="C1291" s="8"/>
      <c r="D1291" s="7"/>
      <c r="E1291" s="7"/>
      <c r="F1291" s="8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</row>
    <row r="1292" spans="1:27" x14ac:dyDescent="0.15">
      <c r="A1292" s="7"/>
      <c r="B1292" s="8"/>
      <c r="C1292" s="8"/>
      <c r="D1292" s="7"/>
      <c r="E1292" s="7"/>
      <c r="F1292" s="8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</row>
    <row r="1293" spans="1:27" x14ac:dyDescent="0.15">
      <c r="A1293" s="7"/>
      <c r="B1293" s="8"/>
      <c r="C1293" s="8"/>
      <c r="D1293" s="7"/>
      <c r="E1293" s="7"/>
      <c r="F1293" s="8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</row>
    <row r="1294" spans="1:27" x14ac:dyDescent="0.15">
      <c r="A1294" s="7"/>
      <c r="B1294" s="8"/>
      <c r="C1294" s="8"/>
      <c r="D1294" s="7"/>
      <c r="E1294" s="7"/>
      <c r="F1294" s="8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</row>
    <row r="1295" spans="1:27" x14ac:dyDescent="0.15">
      <c r="A1295" s="7"/>
      <c r="B1295" s="8"/>
      <c r="C1295" s="8"/>
      <c r="D1295" s="7"/>
      <c r="E1295" s="7"/>
      <c r="F1295" s="8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</row>
    <row r="1296" spans="1:27" x14ac:dyDescent="0.15">
      <c r="A1296" s="7"/>
      <c r="B1296" s="8"/>
      <c r="C1296" s="8"/>
      <c r="D1296" s="7"/>
      <c r="E1296" s="7"/>
      <c r="F1296" s="8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</row>
    <row r="1297" spans="1:27" x14ac:dyDescent="0.15">
      <c r="A1297" s="7"/>
      <c r="B1297" s="8"/>
      <c r="C1297" s="8"/>
      <c r="D1297" s="7"/>
      <c r="E1297" s="7"/>
      <c r="F1297" s="8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</row>
    <row r="1298" spans="1:27" x14ac:dyDescent="0.15">
      <c r="A1298" s="7"/>
      <c r="B1298" s="8"/>
      <c r="C1298" s="8"/>
      <c r="D1298" s="7"/>
      <c r="E1298" s="7"/>
      <c r="F1298" s="8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</row>
    <row r="1299" spans="1:27" x14ac:dyDescent="0.15">
      <c r="A1299" s="7"/>
      <c r="B1299" s="8"/>
      <c r="C1299" s="8"/>
      <c r="D1299" s="7"/>
      <c r="E1299" s="7"/>
      <c r="F1299" s="8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</row>
    <row r="1300" spans="1:27" x14ac:dyDescent="0.15">
      <c r="A1300" s="7"/>
      <c r="B1300" s="8"/>
      <c r="C1300" s="8"/>
      <c r="D1300" s="7"/>
      <c r="E1300" s="7"/>
      <c r="F1300" s="8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</row>
    <row r="1301" spans="1:27" x14ac:dyDescent="0.15">
      <c r="A1301" s="7"/>
      <c r="B1301" s="8"/>
      <c r="C1301" s="8"/>
      <c r="D1301" s="7"/>
      <c r="E1301" s="7"/>
      <c r="F1301" s="8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</row>
    <row r="1302" spans="1:27" x14ac:dyDescent="0.15">
      <c r="A1302" s="7"/>
      <c r="B1302" s="8"/>
      <c r="C1302" s="8"/>
      <c r="D1302" s="7"/>
      <c r="E1302" s="7"/>
      <c r="F1302" s="8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</row>
    <row r="1303" spans="1:27" x14ac:dyDescent="0.15">
      <c r="A1303" s="7"/>
      <c r="B1303" s="8"/>
      <c r="C1303" s="8"/>
      <c r="D1303" s="7"/>
      <c r="E1303" s="7"/>
      <c r="F1303" s="8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</row>
    <row r="1304" spans="1:27" x14ac:dyDescent="0.15">
      <c r="A1304" s="7"/>
      <c r="B1304" s="8"/>
      <c r="C1304" s="8"/>
      <c r="D1304" s="7"/>
      <c r="E1304" s="7"/>
      <c r="F1304" s="8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</row>
    <row r="1305" spans="1:27" x14ac:dyDescent="0.15">
      <c r="A1305" s="7"/>
      <c r="B1305" s="8"/>
      <c r="C1305" s="8"/>
      <c r="D1305" s="7"/>
      <c r="E1305" s="7"/>
      <c r="F1305" s="8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</row>
    <row r="1306" spans="1:27" x14ac:dyDescent="0.15">
      <c r="A1306" s="7"/>
      <c r="B1306" s="8"/>
      <c r="C1306" s="8"/>
      <c r="D1306" s="7"/>
      <c r="E1306" s="7"/>
      <c r="F1306" s="8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</row>
    <row r="1307" spans="1:27" x14ac:dyDescent="0.15">
      <c r="A1307" s="7"/>
      <c r="B1307" s="8"/>
      <c r="C1307" s="8"/>
      <c r="D1307" s="7"/>
      <c r="E1307" s="7"/>
      <c r="F1307" s="8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</row>
    <row r="1308" spans="1:27" x14ac:dyDescent="0.15">
      <c r="A1308" s="7"/>
      <c r="B1308" s="8"/>
      <c r="C1308" s="8"/>
      <c r="D1308" s="7"/>
      <c r="E1308" s="7"/>
      <c r="F1308" s="8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</row>
    <row r="1309" spans="1:27" x14ac:dyDescent="0.15">
      <c r="A1309" s="7"/>
      <c r="B1309" s="8"/>
      <c r="C1309" s="8"/>
      <c r="D1309" s="7"/>
      <c r="E1309" s="7"/>
      <c r="F1309" s="8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</row>
    <row r="1310" spans="1:27" x14ac:dyDescent="0.15">
      <c r="A1310" s="7"/>
      <c r="B1310" s="8"/>
      <c r="C1310" s="8"/>
      <c r="D1310" s="7"/>
      <c r="E1310" s="7"/>
      <c r="F1310" s="8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</row>
    <row r="1311" spans="1:27" x14ac:dyDescent="0.15">
      <c r="A1311" s="7"/>
      <c r="B1311" s="8"/>
      <c r="C1311" s="8"/>
      <c r="D1311" s="7"/>
      <c r="E1311" s="7"/>
      <c r="F1311" s="8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</row>
    <row r="1312" spans="1:27" x14ac:dyDescent="0.15">
      <c r="A1312" s="7"/>
      <c r="B1312" s="8"/>
      <c r="C1312" s="8"/>
      <c r="D1312" s="7"/>
      <c r="E1312" s="7"/>
      <c r="F1312" s="8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</row>
    <row r="1313" spans="1:27" x14ac:dyDescent="0.15">
      <c r="A1313" s="7"/>
      <c r="B1313" s="8"/>
      <c r="C1313" s="8"/>
      <c r="D1313" s="7"/>
      <c r="E1313" s="7"/>
      <c r="F1313" s="8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</row>
    <row r="1314" spans="1:27" x14ac:dyDescent="0.15">
      <c r="A1314" s="7"/>
      <c r="B1314" s="8"/>
      <c r="C1314" s="8"/>
      <c r="D1314" s="7"/>
      <c r="E1314" s="7"/>
      <c r="F1314" s="8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</row>
    <row r="1315" spans="1:27" x14ac:dyDescent="0.15">
      <c r="A1315" s="7"/>
      <c r="B1315" s="8"/>
      <c r="C1315" s="8"/>
      <c r="D1315" s="7"/>
      <c r="E1315" s="7"/>
      <c r="F1315" s="8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</row>
    <row r="1316" spans="1:27" x14ac:dyDescent="0.15">
      <c r="A1316" s="7"/>
      <c r="B1316" s="8"/>
      <c r="C1316" s="8"/>
      <c r="D1316" s="7"/>
      <c r="E1316" s="7"/>
      <c r="F1316" s="8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</row>
    <row r="1317" spans="1:27" x14ac:dyDescent="0.15">
      <c r="A1317" s="7"/>
      <c r="B1317" s="8"/>
      <c r="C1317" s="8"/>
      <c r="D1317" s="7"/>
      <c r="E1317" s="7"/>
      <c r="F1317" s="8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</row>
    <row r="1318" spans="1:27" x14ac:dyDescent="0.15">
      <c r="A1318" s="7"/>
      <c r="B1318" s="8"/>
      <c r="C1318" s="8"/>
      <c r="D1318" s="7"/>
      <c r="E1318" s="7"/>
      <c r="F1318" s="8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</row>
    <row r="1319" spans="1:27" x14ac:dyDescent="0.15">
      <c r="A1319" s="7"/>
      <c r="B1319" s="8"/>
      <c r="C1319" s="8"/>
      <c r="D1319" s="7"/>
      <c r="E1319" s="7"/>
      <c r="F1319" s="8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</row>
    <row r="1320" spans="1:27" x14ac:dyDescent="0.15">
      <c r="A1320" s="7"/>
      <c r="B1320" s="8"/>
      <c r="C1320" s="8"/>
      <c r="D1320" s="7"/>
      <c r="E1320" s="7"/>
      <c r="F1320" s="8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</row>
    <row r="1321" spans="1:27" x14ac:dyDescent="0.15">
      <c r="A1321" s="7"/>
      <c r="B1321" s="8"/>
      <c r="C1321" s="8"/>
      <c r="D1321" s="7"/>
      <c r="E1321" s="7"/>
      <c r="F1321" s="8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</row>
    <row r="1322" spans="1:27" x14ac:dyDescent="0.15">
      <c r="A1322" s="7"/>
      <c r="B1322" s="8"/>
      <c r="C1322" s="8"/>
      <c r="D1322" s="7"/>
      <c r="E1322" s="7"/>
      <c r="F1322" s="8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</row>
    <row r="1323" spans="1:27" x14ac:dyDescent="0.15">
      <c r="A1323" s="7"/>
      <c r="B1323" s="8"/>
      <c r="C1323" s="8"/>
      <c r="D1323" s="7"/>
      <c r="E1323" s="7"/>
      <c r="F1323" s="8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</row>
    <row r="1324" spans="1:27" x14ac:dyDescent="0.15">
      <c r="A1324" s="7"/>
      <c r="B1324" s="8"/>
      <c r="C1324" s="8"/>
      <c r="D1324" s="7"/>
      <c r="E1324" s="7"/>
      <c r="F1324" s="8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</row>
    <row r="1325" spans="1:27" x14ac:dyDescent="0.15">
      <c r="A1325" s="7"/>
      <c r="B1325" s="8"/>
      <c r="C1325" s="8"/>
      <c r="D1325" s="7"/>
      <c r="E1325" s="7"/>
      <c r="F1325" s="8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</row>
    <row r="1326" spans="1:27" x14ac:dyDescent="0.15">
      <c r="A1326" s="7"/>
      <c r="B1326" s="8"/>
      <c r="C1326" s="8"/>
      <c r="D1326" s="7"/>
      <c r="E1326" s="7"/>
      <c r="F1326" s="8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</row>
    <row r="1327" spans="1:27" x14ac:dyDescent="0.15">
      <c r="A1327" s="7"/>
      <c r="B1327" s="8"/>
      <c r="C1327" s="8"/>
      <c r="D1327" s="7"/>
      <c r="E1327" s="7"/>
      <c r="F1327" s="8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</row>
    <row r="1328" spans="1:27" x14ac:dyDescent="0.15">
      <c r="A1328" s="7"/>
      <c r="B1328" s="8"/>
      <c r="C1328" s="8"/>
      <c r="D1328" s="7"/>
      <c r="E1328" s="7"/>
      <c r="F1328" s="8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</row>
    <row r="1329" spans="1:27" x14ac:dyDescent="0.15">
      <c r="A1329" s="7"/>
      <c r="B1329" s="8"/>
      <c r="C1329" s="8"/>
      <c r="D1329" s="7"/>
      <c r="E1329" s="7"/>
      <c r="F1329" s="8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</row>
    <row r="1330" spans="1:27" x14ac:dyDescent="0.15">
      <c r="A1330" s="7"/>
      <c r="B1330" s="8"/>
      <c r="C1330" s="8"/>
      <c r="D1330" s="7"/>
      <c r="E1330" s="7"/>
      <c r="F1330" s="8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</row>
    <row r="1331" spans="1:27" x14ac:dyDescent="0.15">
      <c r="A1331" s="7"/>
      <c r="B1331" s="8"/>
      <c r="C1331" s="8"/>
      <c r="D1331" s="7"/>
      <c r="E1331" s="7"/>
      <c r="F1331" s="8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</row>
    <row r="1332" spans="1:27" x14ac:dyDescent="0.15">
      <c r="A1332" s="7"/>
      <c r="B1332" s="8"/>
      <c r="C1332" s="8"/>
      <c r="D1332" s="7"/>
      <c r="E1332" s="7"/>
      <c r="F1332" s="8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</row>
    <row r="1333" spans="1:27" x14ac:dyDescent="0.15">
      <c r="A1333" s="7"/>
      <c r="B1333" s="8"/>
      <c r="C1333" s="8"/>
      <c r="D1333" s="7"/>
      <c r="E1333" s="7"/>
      <c r="F1333" s="8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</row>
    <row r="1334" spans="1:27" x14ac:dyDescent="0.15">
      <c r="A1334" s="7"/>
      <c r="B1334" s="8"/>
      <c r="C1334" s="8"/>
      <c r="D1334" s="7"/>
      <c r="E1334" s="7"/>
      <c r="F1334" s="8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</row>
    <row r="1335" spans="1:27" x14ac:dyDescent="0.15">
      <c r="A1335" s="7"/>
      <c r="B1335" s="8"/>
      <c r="C1335" s="8"/>
      <c r="D1335" s="7"/>
      <c r="E1335" s="7"/>
      <c r="F1335" s="8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</row>
    <row r="1336" spans="1:27" x14ac:dyDescent="0.15">
      <c r="A1336" s="7"/>
      <c r="B1336" s="8"/>
      <c r="C1336" s="8"/>
      <c r="D1336" s="7"/>
      <c r="E1336" s="7"/>
      <c r="F1336" s="8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</row>
    <row r="1337" spans="1:27" x14ac:dyDescent="0.15">
      <c r="A1337" s="7"/>
      <c r="B1337" s="8"/>
      <c r="C1337" s="8"/>
      <c r="D1337" s="7"/>
      <c r="E1337" s="7"/>
      <c r="F1337" s="8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</row>
    <row r="1338" spans="1:27" x14ac:dyDescent="0.15">
      <c r="A1338" s="7"/>
      <c r="B1338" s="8"/>
      <c r="C1338" s="8"/>
      <c r="D1338" s="7"/>
      <c r="E1338" s="7"/>
      <c r="F1338" s="8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</row>
    <row r="1339" spans="1:27" x14ac:dyDescent="0.15">
      <c r="A1339" s="7"/>
      <c r="B1339" s="8"/>
      <c r="C1339" s="8"/>
      <c r="D1339" s="7"/>
      <c r="E1339" s="7"/>
      <c r="F1339" s="8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</row>
    <row r="1340" spans="1:27" x14ac:dyDescent="0.15">
      <c r="A1340" s="7"/>
      <c r="B1340" s="8"/>
      <c r="C1340" s="8"/>
      <c r="D1340" s="7"/>
      <c r="E1340" s="7"/>
      <c r="F1340" s="8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</row>
    <row r="1341" spans="1:27" x14ac:dyDescent="0.15">
      <c r="A1341" s="7"/>
      <c r="B1341" s="8"/>
      <c r="C1341" s="8"/>
      <c r="D1341" s="7"/>
      <c r="E1341" s="7"/>
      <c r="F1341" s="8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</row>
    <row r="1342" spans="1:27" x14ac:dyDescent="0.15">
      <c r="A1342" s="7"/>
      <c r="B1342" s="8"/>
      <c r="C1342" s="8"/>
      <c r="D1342" s="7"/>
      <c r="E1342" s="7"/>
      <c r="F1342" s="8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</row>
    <row r="1343" spans="1:27" x14ac:dyDescent="0.15">
      <c r="A1343" s="7"/>
      <c r="B1343" s="8"/>
      <c r="C1343" s="8"/>
      <c r="D1343" s="7"/>
      <c r="E1343" s="7"/>
      <c r="F1343" s="8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</row>
    <row r="1344" spans="1:27" x14ac:dyDescent="0.15">
      <c r="A1344" s="7"/>
      <c r="B1344" s="8"/>
      <c r="C1344" s="8"/>
      <c r="D1344" s="7"/>
      <c r="E1344" s="7"/>
      <c r="F1344" s="8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</row>
    <row r="1345" spans="1:27" x14ac:dyDescent="0.15">
      <c r="A1345" s="7"/>
      <c r="B1345" s="8"/>
      <c r="C1345" s="8"/>
      <c r="D1345" s="7"/>
      <c r="E1345" s="7"/>
      <c r="F1345" s="8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</row>
    <row r="1346" spans="1:27" x14ac:dyDescent="0.15">
      <c r="A1346" s="7"/>
      <c r="B1346" s="8"/>
      <c r="C1346" s="8"/>
      <c r="D1346" s="7"/>
      <c r="E1346" s="7"/>
      <c r="F1346" s="8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</row>
    <row r="1347" spans="1:27" x14ac:dyDescent="0.15">
      <c r="A1347" s="7"/>
      <c r="B1347" s="8"/>
      <c r="C1347" s="8"/>
      <c r="D1347" s="7"/>
      <c r="E1347" s="7"/>
      <c r="F1347" s="8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</row>
    <row r="1348" spans="1:27" x14ac:dyDescent="0.15">
      <c r="A1348" s="7"/>
      <c r="B1348" s="8"/>
      <c r="C1348" s="8"/>
      <c r="D1348" s="7"/>
      <c r="E1348" s="7"/>
      <c r="F1348" s="8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</row>
    <row r="1349" spans="1:27" x14ac:dyDescent="0.15">
      <c r="A1349" s="7"/>
      <c r="B1349" s="8"/>
      <c r="C1349" s="8"/>
      <c r="D1349" s="7"/>
      <c r="E1349" s="7"/>
      <c r="F1349" s="8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</row>
    <row r="1350" spans="1:27" x14ac:dyDescent="0.15">
      <c r="A1350" s="7"/>
      <c r="B1350" s="8"/>
      <c r="C1350" s="8"/>
      <c r="D1350" s="7"/>
      <c r="E1350" s="7"/>
      <c r="F1350" s="8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</row>
    <row r="1351" spans="1:27" x14ac:dyDescent="0.15">
      <c r="A1351" s="7"/>
      <c r="B1351" s="8"/>
      <c r="C1351" s="8"/>
      <c r="D1351" s="7"/>
      <c r="E1351" s="7"/>
      <c r="F1351" s="8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</row>
    <row r="1352" spans="1:27" x14ac:dyDescent="0.15">
      <c r="A1352" s="7"/>
      <c r="B1352" s="8"/>
      <c r="C1352" s="8"/>
      <c r="D1352" s="7"/>
      <c r="E1352" s="7"/>
      <c r="F1352" s="8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</row>
    <row r="1353" spans="1:27" x14ac:dyDescent="0.15">
      <c r="A1353" s="7"/>
      <c r="B1353" s="8"/>
      <c r="C1353" s="8"/>
      <c r="D1353" s="7"/>
      <c r="E1353" s="7"/>
      <c r="F1353" s="8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</row>
    <row r="1354" spans="1:27" x14ac:dyDescent="0.15">
      <c r="A1354" s="7"/>
      <c r="B1354" s="8"/>
      <c r="C1354" s="8"/>
      <c r="D1354" s="7"/>
      <c r="E1354" s="7"/>
      <c r="F1354" s="8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</row>
    <row r="1355" spans="1:27" x14ac:dyDescent="0.15">
      <c r="A1355" s="7"/>
      <c r="B1355" s="8"/>
      <c r="C1355" s="8"/>
      <c r="D1355" s="7"/>
      <c r="E1355" s="7"/>
      <c r="F1355" s="8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</row>
    <row r="1356" spans="1:27" x14ac:dyDescent="0.15">
      <c r="A1356" s="7"/>
      <c r="B1356" s="8"/>
      <c r="C1356" s="8"/>
      <c r="D1356" s="7"/>
      <c r="E1356" s="7"/>
      <c r="F1356" s="8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</row>
    <row r="1357" spans="1:27" x14ac:dyDescent="0.15">
      <c r="A1357" s="7"/>
      <c r="B1357" s="8"/>
      <c r="C1357" s="8"/>
      <c r="D1357" s="7"/>
      <c r="E1357" s="7"/>
      <c r="F1357" s="8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</row>
    <row r="1358" spans="1:27" x14ac:dyDescent="0.15">
      <c r="A1358" s="7"/>
      <c r="B1358" s="8"/>
      <c r="C1358" s="8"/>
      <c r="D1358" s="7"/>
      <c r="E1358" s="7"/>
      <c r="F1358" s="8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</row>
    <row r="1359" spans="1:27" x14ac:dyDescent="0.15">
      <c r="A1359" s="7"/>
      <c r="B1359" s="8"/>
      <c r="C1359" s="8"/>
      <c r="D1359" s="7"/>
      <c r="E1359" s="7"/>
      <c r="F1359" s="8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</row>
    <row r="1360" spans="1:27" x14ac:dyDescent="0.15">
      <c r="A1360" s="7"/>
      <c r="B1360" s="8"/>
      <c r="C1360" s="8"/>
      <c r="D1360" s="7"/>
      <c r="E1360" s="7"/>
      <c r="F1360" s="8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</row>
    <row r="1361" spans="1:27" x14ac:dyDescent="0.15">
      <c r="A1361" s="7"/>
      <c r="B1361" s="8"/>
      <c r="C1361" s="8"/>
      <c r="D1361" s="7"/>
      <c r="E1361" s="7"/>
      <c r="F1361" s="8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</row>
    <row r="1362" spans="1:27" x14ac:dyDescent="0.15">
      <c r="A1362" s="7"/>
      <c r="B1362" s="8"/>
      <c r="C1362" s="8"/>
      <c r="D1362" s="7"/>
      <c r="E1362" s="7"/>
      <c r="F1362" s="8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</row>
    <row r="1363" spans="1:27" x14ac:dyDescent="0.15">
      <c r="A1363" s="7"/>
      <c r="B1363" s="8"/>
      <c r="C1363" s="8"/>
      <c r="D1363" s="7"/>
      <c r="E1363" s="7"/>
      <c r="F1363" s="8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</row>
    <row r="1364" spans="1:27" x14ac:dyDescent="0.15">
      <c r="A1364" s="7"/>
      <c r="B1364" s="8"/>
      <c r="C1364" s="8"/>
      <c r="D1364" s="7"/>
      <c r="E1364" s="7"/>
      <c r="F1364" s="8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</row>
    <row r="1365" spans="1:27" x14ac:dyDescent="0.15">
      <c r="A1365" s="7"/>
      <c r="B1365" s="8"/>
      <c r="C1365" s="8"/>
      <c r="D1365" s="7"/>
      <c r="E1365" s="7"/>
      <c r="F1365" s="8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</row>
    <row r="1366" spans="1:27" x14ac:dyDescent="0.15">
      <c r="A1366" s="7"/>
      <c r="B1366" s="8"/>
      <c r="C1366" s="8"/>
      <c r="D1366" s="7"/>
      <c r="E1366" s="7"/>
      <c r="F1366" s="8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</row>
    <row r="1367" spans="1:27" x14ac:dyDescent="0.15">
      <c r="A1367" s="7"/>
      <c r="B1367" s="8"/>
      <c r="C1367" s="8"/>
      <c r="D1367" s="7"/>
      <c r="E1367" s="7"/>
      <c r="F1367" s="8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</row>
    <row r="1368" spans="1:27" x14ac:dyDescent="0.15">
      <c r="A1368" s="7"/>
      <c r="B1368" s="8"/>
      <c r="C1368" s="8"/>
      <c r="D1368" s="7"/>
      <c r="E1368" s="7"/>
      <c r="F1368" s="8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</row>
    <row r="1369" spans="1:27" x14ac:dyDescent="0.15">
      <c r="A1369" s="7"/>
      <c r="B1369" s="8"/>
      <c r="C1369" s="8"/>
      <c r="D1369" s="7"/>
      <c r="E1369" s="7"/>
      <c r="F1369" s="8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</row>
    <row r="1370" spans="1:27" x14ac:dyDescent="0.15">
      <c r="A1370" s="7"/>
      <c r="B1370" s="8"/>
      <c r="C1370" s="8"/>
      <c r="D1370" s="7"/>
      <c r="E1370" s="7"/>
      <c r="F1370" s="8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</row>
    <row r="1371" spans="1:27" x14ac:dyDescent="0.15">
      <c r="A1371" s="7"/>
      <c r="B1371" s="8"/>
      <c r="C1371" s="8"/>
      <c r="D1371" s="7"/>
      <c r="E1371" s="7"/>
      <c r="F1371" s="8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</row>
    <row r="1372" spans="1:27" x14ac:dyDescent="0.15">
      <c r="A1372" s="7"/>
      <c r="B1372" s="8"/>
      <c r="C1372" s="8"/>
      <c r="D1372" s="7"/>
      <c r="E1372" s="7"/>
      <c r="F1372" s="8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</row>
    <row r="1373" spans="1:27" x14ac:dyDescent="0.15">
      <c r="A1373" s="7"/>
      <c r="B1373" s="8"/>
      <c r="C1373" s="8"/>
      <c r="D1373" s="7"/>
      <c r="E1373" s="7"/>
      <c r="F1373" s="8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</row>
    <row r="1374" spans="1:27" x14ac:dyDescent="0.15">
      <c r="A1374" s="7"/>
      <c r="B1374" s="8"/>
      <c r="C1374" s="8"/>
      <c r="D1374" s="7"/>
      <c r="E1374" s="7"/>
      <c r="F1374" s="8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</row>
    <row r="1375" spans="1:27" x14ac:dyDescent="0.15">
      <c r="A1375" s="7"/>
      <c r="B1375" s="8"/>
      <c r="C1375" s="8"/>
      <c r="D1375" s="7"/>
      <c r="E1375" s="7"/>
      <c r="F1375" s="8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</row>
    <row r="1376" spans="1:27" x14ac:dyDescent="0.15">
      <c r="A1376" s="7"/>
      <c r="B1376" s="8"/>
      <c r="C1376" s="8"/>
      <c r="D1376" s="7"/>
      <c r="E1376" s="7"/>
      <c r="F1376" s="8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</row>
    <row r="1377" spans="1:27" x14ac:dyDescent="0.15">
      <c r="A1377" s="7"/>
      <c r="B1377" s="8"/>
      <c r="C1377" s="8"/>
      <c r="D1377" s="7"/>
      <c r="E1377" s="7"/>
      <c r="F1377" s="8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</row>
    <row r="1378" spans="1:27" x14ac:dyDescent="0.15">
      <c r="A1378" s="7"/>
      <c r="B1378" s="8"/>
      <c r="C1378" s="8"/>
      <c r="D1378" s="7"/>
      <c r="E1378" s="7"/>
      <c r="F1378" s="8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</row>
    <row r="1379" spans="1:27" x14ac:dyDescent="0.15">
      <c r="A1379" s="7"/>
      <c r="B1379" s="8"/>
      <c r="C1379" s="8"/>
      <c r="D1379" s="7"/>
      <c r="E1379" s="7"/>
      <c r="F1379" s="8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</row>
    <row r="1380" spans="1:27" x14ac:dyDescent="0.15">
      <c r="A1380" s="7"/>
      <c r="B1380" s="8"/>
      <c r="C1380" s="8"/>
      <c r="D1380" s="7"/>
      <c r="E1380" s="7"/>
      <c r="F1380" s="8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</row>
    <row r="1381" spans="1:27" x14ac:dyDescent="0.15">
      <c r="A1381" s="7"/>
      <c r="B1381" s="8"/>
      <c r="C1381" s="8"/>
      <c r="D1381" s="7"/>
      <c r="E1381" s="7"/>
      <c r="F1381" s="8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</row>
    <row r="1382" spans="1:27" x14ac:dyDescent="0.15">
      <c r="A1382" s="7"/>
      <c r="B1382" s="8"/>
      <c r="C1382" s="8"/>
      <c r="D1382" s="7"/>
      <c r="E1382" s="7"/>
      <c r="F1382" s="8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</row>
    <row r="1383" spans="1:27" x14ac:dyDescent="0.15">
      <c r="A1383" s="7"/>
      <c r="B1383" s="8"/>
      <c r="C1383" s="8"/>
      <c r="D1383" s="7"/>
      <c r="E1383" s="7"/>
      <c r="F1383" s="8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</row>
    <row r="1384" spans="1:27" x14ac:dyDescent="0.15">
      <c r="A1384" s="7"/>
      <c r="B1384" s="8"/>
      <c r="C1384" s="8"/>
      <c r="D1384" s="7"/>
      <c r="E1384" s="7"/>
      <c r="F1384" s="8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</row>
    <row r="1385" spans="1:27" x14ac:dyDescent="0.15">
      <c r="A1385" s="7"/>
      <c r="B1385" s="8"/>
      <c r="C1385" s="8"/>
      <c r="D1385" s="7"/>
      <c r="E1385" s="7"/>
      <c r="F1385" s="8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</row>
    <row r="1386" spans="1:27" x14ac:dyDescent="0.15">
      <c r="A1386" s="7"/>
      <c r="B1386" s="8"/>
      <c r="C1386" s="8"/>
      <c r="D1386" s="7"/>
      <c r="E1386" s="7"/>
      <c r="F1386" s="8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</row>
    <row r="1387" spans="1:27" x14ac:dyDescent="0.15">
      <c r="A1387" s="7"/>
      <c r="B1387" s="8"/>
      <c r="C1387" s="8"/>
      <c r="D1387" s="7"/>
      <c r="E1387" s="7"/>
      <c r="F1387" s="8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</row>
    <row r="1388" spans="1:27" x14ac:dyDescent="0.15">
      <c r="A1388" s="7"/>
      <c r="B1388" s="8"/>
      <c r="C1388" s="8"/>
      <c r="D1388" s="7"/>
      <c r="E1388" s="7"/>
      <c r="F1388" s="8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</row>
    <row r="1389" spans="1:27" x14ac:dyDescent="0.15">
      <c r="A1389" s="7"/>
      <c r="B1389" s="8"/>
      <c r="C1389" s="8"/>
      <c r="D1389" s="7"/>
      <c r="E1389" s="7"/>
      <c r="F1389" s="8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</row>
    <row r="1390" spans="1:27" x14ac:dyDescent="0.15">
      <c r="A1390" s="7"/>
      <c r="B1390" s="8"/>
      <c r="C1390" s="8"/>
      <c r="D1390" s="7"/>
      <c r="E1390" s="7"/>
      <c r="F1390" s="8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</row>
    <row r="1391" spans="1:27" x14ac:dyDescent="0.15">
      <c r="A1391" s="7"/>
      <c r="B1391" s="8"/>
      <c r="C1391" s="8"/>
      <c r="D1391" s="7"/>
      <c r="E1391" s="7"/>
      <c r="F1391" s="8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</row>
    <row r="1392" spans="1:27" x14ac:dyDescent="0.15">
      <c r="A1392" s="7"/>
      <c r="B1392" s="8"/>
      <c r="C1392" s="8"/>
      <c r="D1392" s="7"/>
      <c r="E1392" s="7"/>
      <c r="F1392" s="8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</row>
    <row r="1393" spans="1:27" x14ac:dyDescent="0.15">
      <c r="A1393" s="7"/>
      <c r="B1393" s="8"/>
      <c r="C1393" s="8"/>
      <c r="D1393" s="7"/>
      <c r="E1393" s="7"/>
      <c r="F1393" s="8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</row>
  </sheetData>
  <customSheetViews>
    <customSheetView guid="{B2BDC345-74FC-475F-A3BF-6E2D53E62632}" filter="1" showAutoFilter="1">
      <pageMargins left="0.7" right="0.7" top="0.75" bottom="0.75" header="0.3" footer="0.3"/>
      <autoFilter ref="J7" xr:uid="{00000000-0000-0000-0000-000000000000}"/>
    </customSheetView>
  </customSheetViews>
  <mergeCells count="8">
    <mergeCell ref="F1:F2"/>
    <mergeCell ref="G1:W1"/>
    <mergeCell ref="A406:F406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MATA KULIAH &amp; MAHASISWA</vt:lpstr>
      <vt:lpstr>KOLABORASI, PENGAJARAN, MOBILIT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Shofiyah Rahmah Muthmainnah</dc:creator>
  <cp:lastModifiedBy>Microsoft Office User</cp:lastModifiedBy>
  <dcterms:created xsi:type="dcterms:W3CDTF">2019-12-15T01:22:35Z</dcterms:created>
  <dcterms:modified xsi:type="dcterms:W3CDTF">2019-12-18T02:55:14Z</dcterms:modified>
</cp:coreProperties>
</file>